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БЮДЖЕТА'!$A$12:$G$521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<sst xmlns="http://schemas.openxmlformats.org/spreadsheetml/2006/main" count="2067" uniqueCount="438">
  <si>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</si>
  <si>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</si>
  <si>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</si>
  <si>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</si>
  <si>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</si>
  <si>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</si>
  <si>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</si>
  <si>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</si>
  <si>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</si>
  <si>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</si>
  <si>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</si>
  <si>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</si>
  <si>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</si>
  <si>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</si>
  <si>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</si>
  <si>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</si>
  <si>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</si>
  <si>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</si>
  <si>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</si>
  <si>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</si>
  <si>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</si>
  <si>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</si>
  <si>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</si>
  <si>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</si>
  <si>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</si>
  <si>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</si>
  <si>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</si>
  <si>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</si>
  <si>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</si>
  <si>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</si>
  <si>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</si>
  <si>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</si>
  <si>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</si>
  <si>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</si>
  <si>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</si>
  <si>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</si>
  <si>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</si>
  <si>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</si>
  <si>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</si>
  <si>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</si>
  <si>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</si>
  <si>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</si>
  <si>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</si>
  <si>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</si>
  <si>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</si>
  <si>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</si>
  <si>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</si>
  <si>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</si>
  <si>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</si>
  <si>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</si>
  <si>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</si>
  <si>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</si>
  <si>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</si>
  <si>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</si>
  <si>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</si>
  <si>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</si>
  <si>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</si>
  <si>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</si>
  <si>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</si>
  <si>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</si>
  <si>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</si>
  <si>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</si>
  <si>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</si>
  <si>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</si>
  <si>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</si>
  <si>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</si>
  <si>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</si>
  <si>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</si>
  <si>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</si>
  <si>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</si>
  <si>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</si>
  <si>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</si>
  <si>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</si>
  <si>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</si>
  <si>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</si>
  <si>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</si>
  <si>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</si>
  <si>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</si>
  <si>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</si>
  <si>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</si>
  <si>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</si>
  <si>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</si>
  <si>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</si>
  <si>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</si>
  <si>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</si>
  <si>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</si>
  <si>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</si>
  <si>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</si>
  <si>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</si>
  <si>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</si>
  <si>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</si>
  <si>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</si>
  <si>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</si>
  <si>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</si>
  <si>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</si>
  <si>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</si>
  <si>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</si>
  <si>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</si>
  <si>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</si>
  <si>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</si>
  <si>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</si>
  <si>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</si>
  <si>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</si>
  <si>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</si>
  <si>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</si>
  <si>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</si>
  <si>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</si>
  <si>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</si>
  <si>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</si>
  <si>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</si>
  <si>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</si>
  <si>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</si>
  <si>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</si>
  <si>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</si>
  <si>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</si>
  <si>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</si>
  <si>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</si>
  <si>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</si>
  <si>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</si>
  <si>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</si>
  <si>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</si>
  <si>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</si>
  <si>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</si>
  <si>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</si>
  <si>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</si>
  <si>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</si>
  <si>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</si>
  <si>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</si>
  <si>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</si>
  <si>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</si>
  <si>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</si>
  <si>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</si>
  <si>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</si>
  <si>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</si>
  <si>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</si>
  <si>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</si>
  <si>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</si>
  <si>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</si>
  <si>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</si>
  <si>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</si>
  <si>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</si>
  <si>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</si>
  <si>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</si>
  <si>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</si>
  <si>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</si>
  <si>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</si>
  <si>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</si>
  <si>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</si>
  <si>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</si>
  <si>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</si>
  <si>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</si>
  <si>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</si>
  <si>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</si>
  <si>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</si>
  <si>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</si>
  <si>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</si>
  <si>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</si>
  <si>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</si>
  <si>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</si>
  <si>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</si>
  <si>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</si>
  <si>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</si>
  <si>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</si>
  <si>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</si>
  <si>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</si>
  <si>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</si>
  <si>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</si>
  <si>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</si>
  <si>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</si>
  <si>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</si>
  <si>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</si>
  <si>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</si>
  <si>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</si>
  <si>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</si>
  <si>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</si>
  <si>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</si>
  <si>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</si>
  <si>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</si>
  <si>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</si>
  <si>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</si>
  <si>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</si>
  <si>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</si>
  <si>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</si>
  <si>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</si>
  <si>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</si>
  <si>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</si>
  <si>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</si>
  <si>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</si>
  <si>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</si>
  <si>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</si>
  <si>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</si>
  <si>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</si>
  <si>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</si>
  <si>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</si>
  <si>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</si>
  <si>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</si>
  <si>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</si>
  <si>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</si>
  <si>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</si>
  <si>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</si>
  <si>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</si>
  <si>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</si>
  <si>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</si>
  <si>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</si>
  <si>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</si>
  <si>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</si>
  <si>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</si>
  <si>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</si>
  <si>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</si>
  <si>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</si>
  <si>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</si>
  <si>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</si>
  <si>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</si>
  <si>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</si>
  <si>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</si>
  <si>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</si>
  <si>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</si>
  <si>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</si>
  <si>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</si>
  <si>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</si>
  <si>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</si>
  <si>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</si>
  <si>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</si>
  <si>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</si>
  <si>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</si>
  <si>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</si>
  <si>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</si>
  <si>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</si>
  <si>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</si>
  <si>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</si>
  <si>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</si>
  <si>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</si>
  <si>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</si>
  <si>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</si>
  <si>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</si>
  <si>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</si>
  <si>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</si>
  <si>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</si>
  <si>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</si>
  <si>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</si>
  <si>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</si>
  <si>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</si>
  <si>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</si>
  <si>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</si>
  <si>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</si>
  <si>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</si>
  <si>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</si>
  <si>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</si>
  <si>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</si>
  <si>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</si>
  <si>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</si>
  <si>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</si>
  <si>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</si>
  <si>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</si>
  <si>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</si>
  <si>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</si>
  <si>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</si>
  <si>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</si>
  <si>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</si>
  <si>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</si>
  <si>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</si>
  <si>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</si>
  <si>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</si>
  <si>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</si>
  <si>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</si>
  <si>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</si>
  <si>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</si>
  <si>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</si>
  <si>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</si>
  <si>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</si>
  <si>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</si>
  <si>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</si>
  <si>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</si>
  <si>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</si>
  <si>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</si>
  <si>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</si>
  <si>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</si>
  <si>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</si>
  <si>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</si>
  <si>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</si>
  <si>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</si>
  <si>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</si>
  <si>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</si>
  <si>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</si>
  <si>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</si>
  <si>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</si>
  <si>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</si>
  <si>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</si>
  <si>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</si>
  <si>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</si>
  <si>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</si>
  <si>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</si>
  <si>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</si>
  <si>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</si>
  <si>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</si>
  <si>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</si>
  <si>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</si>
  <si>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</si>
  <si>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</si>
  <si>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</si>
  <si>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</si>
  <si>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</si>
  <si>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</si>
  <si>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</si>
  <si>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</si>
  <si>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</si>
  <si>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</si>
  <si>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</si>
  <si>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</si>
  <si>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</si>
  <si>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</si>
  <si>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</si>
  <si>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</si>
  <si>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</si>
  <si>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</si>
  <si>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</si>
  <si>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</si>
  <si>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</si>
  <si>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</si>
  <si>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</si>
  <si>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</si>
  <si>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</si>
  <si>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</si>
  <si>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</si>
  <si>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</si>
  <si>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</si>
  <si>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</si>
  <si>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</si>
  <si>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</si>
  <si>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</si>
  <si>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</si>
  <si>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</si>
  <si>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</si>
  <si>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</si>
  <si>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</si>
  <si>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</si>
  <si>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</si>
  <si>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</si>
  <si>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</si>
  <si>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</si>
  <si>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</si>
  <si>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</si>
  <si>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</si>
  <si>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</si>
  <si>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</si>
  <si>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</si>
  <si>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</si>
  <si>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</si>
  <si>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</si>
  <si>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</si>
  <si>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</si>
  <si>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</si>
  <si>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</si>
  <si>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</si>
  <si>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</si>
  <si>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</si>
  <si>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</si>
  <si>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</si>
  <si>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</si>
  <si>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</si>
  <si>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</si>
  <si>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</si>
  <si>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</si>
  <si>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</si>
  <si>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</si>
  <si>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</si>
  <si>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</si>
  <si>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</si>
  <si>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</si>
  <si>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</si>
  <si>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</si>
  <si>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</si>
  <si>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</si>
  <si>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</si>
  <si>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</si>
  <si>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</si>
  <si>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</si>
  <si>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</si>
  <si>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</si>
  <si>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</si>
  <si>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</si>
  <si>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</si>
  <si>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</si>
  <si>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</si>
  <si>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</si>
  <si>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</si>
  <si>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</si>
  <si>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</si>
  <si>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</si>
  <si>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</si>
  <si>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</si>
  <si>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</si>
  <si>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</si>
  <si>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</si>
  <si>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</si>
  <si>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</si>
  <si>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</si>
  <si>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</si>
  <si>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</si>
  <si>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</si>
  <si>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2500000000</t>
  </si>
  <si>
    <t>2500000600</t>
  </si>
  <si>
    <t>2600000000</t>
  </si>
  <si>
    <t>2600000600</t>
  </si>
  <si>
    <t>0800000630</t>
  </si>
  <si>
    <t>9990093110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</si>
  <si>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</si>
  <si>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</si>
  <si>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</si>
  <si>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</si>
  <si>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</si>
  <si>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</si>
  <si>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</si>
  <si>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 от 21.12.2017г.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</si>
  <si>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</si>
  <si>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</si>
  <si>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</si>
  <si>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</si>
  <si>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</si>
  <si>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</si>
  <si>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</si>
  <si>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</si>
  <si>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</si>
  <si>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</si>
  <si>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</si>
  <si>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</si>
  <si>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</si>
  <si>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</si>
  <si>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</si>
  <si>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</si>
  <si>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</si>
  <si>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</si>
  <si>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</si>
  <si>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</si>
  <si>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</si>
  <si>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</si>
  <si>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Приложение 5 к решению Думы</t>
  </si>
  <si>
    <t>района № 278 от 31.05.2018г.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</si>
</sst>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3" fontId="5" fillId="38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29"/>
  <sheetViews>
    <sheetView showGridLines="0" tabSelected="1" zoomScalePageLayoutView="0" workbookViewId="0" topLeftCell="A1">
      <selection activeCell="B5" sqref="B5:W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77" t="s">
        <v>436</v>
      </c>
      <c r="C2" s="177"/>
      <c r="D2" s="177"/>
      <c r="E2" s="177"/>
      <c r="F2" s="177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ht="15.75">
      <c r="B3" s="177" t="s">
        <v>251</v>
      </c>
      <c r="C3" s="177"/>
      <c r="D3" s="177"/>
      <c r="E3" s="177"/>
      <c r="F3" s="177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2:23" ht="15.75">
      <c r="B4" s="177" t="s">
        <v>437</v>
      </c>
      <c r="C4" s="177"/>
      <c r="D4" s="177"/>
      <c r="E4" s="177"/>
      <c r="F4" s="17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2:23" ht="15.75">
      <c r="B5" s="177" t="s">
        <v>396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</row>
    <row r="6" spans="2:23" ht="18.75" customHeight="1">
      <c r="B6" s="178" t="s">
        <v>251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2:23" ht="15.75">
      <c r="B7" s="46" t="s">
        <v>252</v>
      </c>
      <c r="C7" s="177" t="s">
        <v>413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46"/>
    </row>
    <row r="9" spans="1:25" ht="30.75" customHeight="1">
      <c r="A9" s="176" t="s">
        <v>90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X9" s="2"/>
      <c r="Y9" s="2"/>
    </row>
    <row r="10" spans="1:25" ht="57" customHeight="1">
      <c r="A10" s="175" t="s">
        <v>397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X10" s="2"/>
      <c r="Y10" s="2"/>
    </row>
    <row r="11" spans="1:25" ht="16.5" thickBo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Y11" s="57" t="s">
        <v>84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1" t="s">
        <v>23</v>
      </c>
      <c r="X12" s="58" t="s">
        <v>86</v>
      </c>
      <c r="Y12" s="47" t="s">
        <v>85</v>
      </c>
    </row>
    <row r="13" spans="1:25" ht="29.25" thickBot="1">
      <c r="A13" s="103" t="s">
        <v>60</v>
      </c>
      <c r="B13" s="104">
        <v>951</v>
      </c>
      <c r="C13" s="104" t="s">
        <v>61</v>
      </c>
      <c r="D13" s="104" t="s">
        <v>261</v>
      </c>
      <c r="E13" s="104" t="s">
        <v>5</v>
      </c>
      <c r="F13" s="105"/>
      <c r="G13" s="141">
        <f>G14+G178+G184+G191+G236+G289+G311+G343+G364+G375+G388+G394</f>
        <v>192045.9121</v>
      </c>
      <c r="H13" s="28" t="e">
        <f aca="true" t="shared" si="0" ref="H13:X13">H14+H165+H185+H191+H232+H297+H321+H352+H365+H379+H390+H395</f>
        <v>#REF!</v>
      </c>
      <c r="I13" s="28" t="e">
        <f t="shared" si="0"/>
        <v>#REF!</v>
      </c>
      <c r="J13" s="28" t="e">
        <f t="shared" si="0"/>
        <v>#REF!</v>
      </c>
      <c r="K13" s="28" t="e">
        <f t="shared" si="0"/>
        <v>#REF!</v>
      </c>
      <c r="L13" s="28" t="e">
        <f t="shared" si="0"/>
        <v>#REF!</v>
      </c>
      <c r="M13" s="28" t="e">
        <f t="shared" si="0"/>
        <v>#REF!</v>
      </c>
      <c r="N13" s="28" t="e">
        <f t="shared" si="0"/>
        <v>#REF!</v>
      </c>
      <c r="O13" s="28" t="e">
        <f t="shared" si="0"/>
        <v>#REF!</v>
      </c>
      <c r="P13" s="28" t="e">
        <f t="shared" si="0"/>
        <v>#REF!</v>
      </c>
      <c r="Q13" s="28" t="e">
        <f t="shared" si="0"/>
        <v>#REF!</v>
      </c>
      <c r="R13" s="28" t="e">
        <f t="shared" si="0"/>
        <v>#REF!</v>
      </c>
      <c r="S13" s="28" t="e">
        <f t="shared" si="0"/>
        <v>#REF!</v>
      </c>
      <c r="T13" s="28" t="e">
        <f t="shared" si="0"/>
        <v>#REF!</v>
      </c>
      <c r="U13" s="28" t="e">
        <f t="shared" si="0"/>
        <v>#REF!</v>
      </c>
      <c r="V13" s="28" t="e">
        <f t="shared" si="0"/>
        <v>#REF!</v>
      </c>
      <c r="W13" s="28" t="e">
        <f t="shared" si="0"/>
        <v>#REF!</v>
      </c>
      <c r="X13" s="60" t="e">
        <f t="shared" si="0"/>
        <v>#REF!</v>
      </c>
      <c r="Y13" s="59" t="e">
        <f aca="true" t="shared" si="1" ref="Y13:Y23">X13/G13*100</f>
        <v>#REF!</v>
      </c>
    </row>
    <row r="14" spans="1:25" ht="18.75" customHeight="1" outlineLevel="2" thickBot="1">
      <c r="A14" s="108" t="s">
        <v>54</v>
      </c>
      <c r="B14" s="18">
        <v>951</v>
      </c>
      <c r="C14" s="14" t="s">
        <v>53</v>
      </c>
      <c r="D14" s="14" t="s">
        <v>261</v>
      </c>
      <c r="E14" s="14" t="s">
        <v>5</v>
      </c>
      <c r="F14" s="14"/>
      <c r="G14" s="142">
        <f>G15+G23+G47+G67+G83+G88+G61+G77</f>
        <v>70494.60100000001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1" t="e">
        <f>X15+X26+X49+#REF!+X68+#REF!+X83+X87</f>
        <v>#REF!</v>
      </c>
      <c r="Y14" s="59" t="e">
        <f t="shared" si="1"/>
        <v>#REF!</v>
      </c>
    </row>
    <row r="15" spans="1:25" ht="32.25" customHeight="1" outlineLevel="3" thickBot="1">
      <c r="A15" s="109" t="s">
        <v>24</v>
      </c>
      <c r="B15" s="129">
        <v>951</v>
      </c>
      <c r="C15" s="110" t="s">
        <v>6</v>
      </c>
      <c r="D15" s="110" t="s">
        <v>261</v>
      </c>
      <c r="E15" s="110" t="s">
        <v>5</v>
      </c>
      <c r="F15" s="110"/>
      <c r="G15" s="111">
        <f>G16</f>
        <v>1850.2</v>
      </c>
      <c r="H15" s="31">
        <f aca="true" t="shared" si="2" ref="H15:X15">H16</f>
        <v>1204.8</v>
      </c>
      <c r="I15" s="31">
        <f t="shared" si="2"/>
        <v>1204.8</v>
      </c>
      <c r="J15" s="31">
        <f t="shared" si="2"/>
        <v>1204.8</v>
      </c>
      <c r="K15" s="31">
        <f t="shared" si="2"/>
        <v>1204.8</v>
      </c>
      <c r="L15" s="31">
        <f t="shared" si="2"/>
        <v>1204.8</v>
      </c>
      <c r="M15" s="31">
        <f t="shared" si="2"/>
        <v>1204.8</v>
      </c>
      <c r="N15" s="31">
        <f t="shared" si="2"/>
        <v>1204.8</v>
      </c>
      <c r="O15" s="31">
        <f t="shared" si="2"/>
        <v>1204.8</v>
      </c>
      <c r="P15" s="31">
        <f t="shared" si="2"/>
        <v>1204.8</v>
      </c>
      <c r="Q15" s="31">
        <f t="shared" si="2"/>
        <v>1204.8</v>
      </c>
      <c r="R15" s="31">
        <f t="shared" si="2"/>
        <v>1204.8</v>
      </c>
      <c r="S15" s="31">
        <f t="shared" si="2"/>
        <v>1204.8</v>
      </c>
      <c r="T15" s="31">
        <f t="shared" si="2"/>
        <v>1204.8</v>
      </c>
      <c r="U15" s="31">
        <f t="shared" si="2"/>
        <v>1204.8</v>
      </c>
      <c r="V15" s="31">
        <f t="shared" si="2"/>
        <v>1204.8</v>
      </c>
      <c r="W15" s="31">
        <f t="shared" si="2"/>
        <v>1204.8</v>
      </c>
      <c r="X15" s="62">
        <f t="shared" si="2"/>
        <v>1147.63638</v>
      </c>
      <c r="Y15" s="59">
        <f t="shared" si="1"/>
        <v>62.02769322235433</v>
      </c>
    </row>
    <row r="16" spans="1:25" ht="34.5" customHeight="1" outlineLevel="3" thickBot="1">
      <c r="A16" s="112" t="s">
        <v>135</v>
      </c>
      <c r="B16" s="19">
        <v>951</v>
      </c>
      <c r="C16" s="11" t="s">
        <v>6</v>
      </c>
      <c r="D16" s="11" t="s">
        <v>262</v>
      </c>
      <c r="E16" s="11" t="s">
        <v>5</v>
      </c>
      <c r="F16" s="11"/>
      <c r="G16" s="12">
        <f>G17</f>
        <v>1850.2</v>
      </c>
      <c r="H16" s="32">
        <f aca="true" t="shared" si="3" ref="H16:X16">H21</f>
        <v>1204.8</v>
      </c>
      <c r="I16" s="32">
        <f t="shared" si="3"/>
        <v>1204.8</v>
      </c>
      <c r="J16" s="32">
        <f t="shared" si="3"/>
        <v>1204.8</v>
      </c>
      <c r="K16" s="32">
        <f t="shared" si="3"/>
        <v>1204.8</v>
      </c>
      <c r="L16" s="32">
        <f t="shared" si="3"/>
        <v>1204.8</v>
      </c>
      <c r="M16" s="32">
        <f t="shared" si="3"/>
        <v>1204.8</v>
      </c>
      <c r="N16" s="32">
        <f t="shared" si="3"/>
        <v>1204.8</v>
      </c>
      <c r="O16" s="32">
        <f t="shared" si="3"/>
        <v>1204.8</v>
      </c>
      <c r="P16" s="32">
        <f t="shared" si="3"/>
        <v>1204.8</v>
      </c>
      <c r="Q16" s="32">
        <f t="shared" si="3"/>
        <v>1204.8</v>
      </c>
      <c r="R16" s="32">
        <f t="shared" si="3"/>
        <v>1204.8</v>
      </c>
      <c r="S16" s="32">
        <f t="shared" si="3"/>
        <v>1204.8</v>
      </c>
      <c r="T16" s="32">
        <f t="shared" si="3"/>
        <v>1204.8</v>
      </c>
      <c r="U16" s="32">
        <f t="shared" si="3"/>
        <v>1204.8</v>
      </c>
      <c r="V16" s="32">
        <f t="shared" si="3"/>
        <v>1204.8</v>
      </c>
      <c r="W16" s="32">
        <f t="shared" si="3"/>
        <v>1204.8</v>
      </c>
      <c r="X16" s="63">
        <f t="shared" si="3"/>
        <v>1147.63638</v>
      </c>
      <c r="Y16" s="59">
        <f t="shared" si="1"/>
        <v>62.02769322235433</v>
      </c>
    </row>
    <row r="17" spans="1:25" ht="36" customHeight="1" outlineLevel="3" thickBot="1">
      <c r="A17" s="112" t="s">
        <v>136</v>
      </c>
      <c r="B17" s="19">
        <v>951</v>
      </c>
      <c r="C17" s="11" t="s">
        <v>6</v>
      </c>
      <c r="D17" s="11" t="s">
        <v>263</v>
      </c>
      <c r="E17" s="11" t="s">
        <v>5</v>
      </c>
      <c r="F17" s="11"/>
      <c r="G17" s="12">
        <f>G18</f>
        <v>1850.2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20.25" customHeight="1" outlineLevel="3" thickBot="1">
      <c r="A18" s="94" t="s">
        <v>137</v>
      </c>
      <c r="B18" s="90">
        <v>951</v>
      </c>
      <c r="C18" s="91" t="s">
        <v>6</v>
      </c>
      <c r="D18" s="91" t="s">
        <v>264</v>
      </c>
      <c r="E18" s="91" t="s">
        <v>5</v>
      </c>
      <c r="F18" s="91"/>
      <c r="G18" s="16">
        <f>G19</f>
        <v>1850.2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31.5" customHeight="1" outlineLevel="3" thickBot="1">
      <c r="A19" s="5" t="s">
        <v>94</v>
      </c>
      <c r="B19" s="21">
        <v>951</v>
      </c>
      <c r="C19" s="6" t="s">
        <v>6</v>
      </c>
      <c r="D19" s="6" t="s">
        <v>264</v>
      </c>
      <c r="E19" s="6" t="s">
        <v>91</v>
      </c>
      <c r="F19" s="6"/>
      <c r="G19" s="7">
        <f>G20+G21+G22</f>
        <v>1850.2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88" t="s">
        <v>258</v>
      </c>
      <c r="B20" s="92">
        <v>951</v>
      </c>
      <c r="C20" s="93" t="s">
        <v>6</v>
      </c>
      <c r="D20" s="93" t="s">
        <v>264</v>
      </c>
      <c r="E20" s="93" t="s">
        <v>92</v>
      </c>
      <c r="F20" s="93"/>
      <c r="G20" s="98">
        <v>1449.2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0.75" customHeight="1" outlineLevel="4" thickBot="1">
      <c r="A21" s="88" t="s">
        <v>260</v>
      </c>
      <c r="B21" s="92">
        <v>951</v>
      </c>
      <c r="C21" s="93" t="s">
        <v>6</v>
      </c>
      <c r="D21" s="93" t="s">
        <v>264</v>
      </c>
      <c r="E21" s="93" t="s">
        <v>93</v>
      </c>
      <c r="F21" s="93"/>
      <c r="G21" s="98">
        <v>1</v>
      </c>
      <c r="H21" s="34">
        <f aca="true" t="shared" si="4" ref="H21:X21">H23</f>
        <v>1204.8</v>
      </c>
      <c r="I21" s="34">
        <f t="shared" si="4"/>
        <v>1204.8</v>
      </c>
      <c r="J21" s="34">
        <f t="shared" si="4"/>
        <v>1204.8</v>
      </c>
      <c r="K21" s="34">
        <f t="shared" si="4"/>
        <v>1204.8</v>
      </c>
      <c r="L21" s="34">
        <f t="shared" si="4"/>
        <v>1204.8</v>
      </c>
      <c r="M21" s="34">
        <f t="shared" si="4"/>
        <v>1204.8</v>
      </c>
      <c r="N21" s="34">
        <f t="shared" si="4"/>
        <v>1204.8</v>
      </c>
      <c r="O21" s="34">
        <f t="shared" si="4"/>
        <v>1204.8</v>
      </c>
      <c r="P21" s="34">
        <f t="shared" si="4"/>
        <v>1204.8</v>
      </c>
      <c r="Q21" s="34">
        <f t="shared" si="4"/>
        <v>1204.8</v>
      </c>
      <c r="R21" s="34">
        <f t="shared" si="4"/>
        <v>1204.8</v>
      </c>
      <c r="S21" s="34">
        <f t="shared" si="4"/>
        <v>1204.8</v>
      </c>
      <c r="T21" s="34">
        <f t="shared" si="4"/>
        <v>1204.8</v>
      </c>
      <c r="U21" s="34">
        <f t="shared" si="4"/>
        <v>1204.8</v>
      </c>
      <c r="V21" s="34">
        <f t="shared" si="4"/>
        <v>1204.8</v>
      </c>
      <c r="W21" s="34">
        <f t="shared" si="4"/>
        <v>1204.8</v>
      </c>
      <c r="X21" s="64">
        <f t="shared" si="4"/>
        <v>1147.63638</v>
      </c>
      <c r="Y21" s="59">
        <f t="shared" si="1"/>
        <v>114763.63799999999</v>
      </c>
    </row>
    <row r="22" spans="1:25" ht="48" outlineLevel="4" thickBot="1">
      <c r="A22" s="88" t="s">
        <v>253</v>
      </c>
      <c r="B22" s="92">
        <v>951</v>
      </c>
      <c r="C22" s="93" t="s">
        <v>6</v>
      </c>
      <c r="D22" s="93" t="s">
        <v>264</v>
      </c>
      <c r="E22" s="93" t="s">
        <v>254</v>
      </c>
      <c r="F22" s="93"/>
      <c r="G22" s="98">
        <v>400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81"/>
      <c r="Y22" s="59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261</v>
      </c>
      <c r="E23" s="9" t="s">
        <v>5</v>
      </c>
      <c r="F23" s="9"/>
      <c r="G23" s="158">
        <f>G24</f>
        <v>3197.4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4">
        <v>1204.8</v>
      </c>
      <c r="X23" s="65">
        <v>1147.63638</v>
      </c>
      <c r="Y23" s="59">
        <f t="shared" si="1"/>
        <v>35.892799774817036</v>
      </c>
    </row>
    <row r="24" spans="1:25" ht="32.25" outlineLevel="5" thickBot="1">
      <c r="A24" s="112" t="s">
        <v>135</v>
      </c>
      <c r="B24" s="19">
        <v>951</v>
      </c>
      <c r="C24" s="11" t="s">
        <v>17</v>
      </c>
      <c r="D24" s="11" t="s">
        <v>262</v>
      </c>
      <c r="E24" s="11" t="s">
        <v>5</v>
      </c>
      <c r="F24" s="11"/>
      <c r="G24" s="159">
        <f>G25</f>
        <v>3197.4</v>
      </c>
      <c r="H24" s="5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75"/>
      <c r="Y24" s="59"/>
    </row>
    <row r="25" spans="1:25" ht="32.25" outlineLevel="5" thickBot="1">
      <c r="A25" s="112" t="s">
        <v>136</v>
      </c>
      <c r="B25" s="19">
        <v>951</v>
      </c>
      <c r="C25" s="11" t="s">
        <v>17</v>
      </c>
      <c r="D25" s="11" t="s">
        <v>263</v>
      </c>
      <c r="E25" s="11" t="s">
        <v>5</v>
      </c>
      <c r="F25" s="11"/>
      <c r="G25" s="159">
        <f>G26+G39+G45</f>
        <v>3197.4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49.5" customHeight="1" outlineLevel="6" thickBot="1">
      <c r="A26" s="113" t="s">
        <v>204</v>
      </c>
      <c r="B26" s="130">
        <v>951</v>
      </c>
      <c r="C26" s="91" t="s">
        <v>17</v>
      </c>
      <c r="D26" s="91" t="s">
        <v>265</v>
      </c>
      <c r="E26" s="91" t="s">
        <v>5</v>
      </c>
      <c r="F26" s="91"/>
      <c r="G26" s="160">
        <f>G27+G31+G36+G33</f>
        <v>1611</v>
      </c>
      <c r="H26" s="31" t="e">
        <f aca="true" t="shared" si="5" ref="H26:X26">H27</f>
        <v>#REF!</v>
      </c>
      <c r="I26" s="31" t="e">
        <f t="shared" si="5"/>
        <v>#REF!</v>
      </c>
      <c r="J26" s="31" t="e">
        <f t="shared" si="5"/>
        <v>#REF!</v>
      </c>
      <c r="K26" s="31" t="e">
        <f t="shared" si="5"/>
        <v>#REF!</v>
      </c>
      <c r="L26" s="31" t="e">
        <f t="shared" si="5"/>
        <v>#REF!</v>
      </c>
      <c r="M26" s="31" t="e">
        <f t="shared" si="5"/>
        <v>#REF!</v>
      </c>
      <c r="N26" s="31" t="e">
        <f t="shared" si="5"/>
        <v>#REF!</v>
      </c>
      <c r="O26" s="31" t="e">
        <f t="shared" si="5"/>
        <v>#REF!</v>
      </c>
      <c r="P26" s="31" t="e">
        <f t="shared" si="5"/>
        <v>#REF!</v>
      </c>
      <c r="Q26" s="31" t="e">
        <f t="shared" si="5"/>
        <v>#REF!</v>
      </c>
      <c r="R26" s="31" t="e">
        <f t="shared" si="5"/>
        <v>#REF!</v>
      </c>
      <c r="S26" s="31" t="e">
        <f t="shared" si="5"/>
        <v>#REF!</v>
      </c>
      <c r="T26" s="31" t="e">
        <f t="shared" si="5"/>
        <v>#REF!</v>
      </c>
      <c r="U26" s="31" t="e">
        <f t="shared" si="5"/>
        <v>#REF!</v>
      </c>
      <c r="V26" s="31" t="e">
        <f t="shared" si="5"/>
        <v>#REF!</v>
      </c>
      <c r="W26" s="31" t="e">
        <f t="shared" si="5"/>
        <v>#REF!</v>
      </c>
      <c r="X26" s="66" t="e">
        <f t="shared" si="5"/>
        <v>#REF!</v>
      </c>
      <c r="Y26" s="59" t="e">
        <f>X26/G26*100</f>
        <v>#REF!</v>
      </c>
    </row>
    <row r="27" spans="1:25" ht="33" customHeight="1" outlineLevel="6" thickBot="1">
      <c r="A27" s="5" t="s">
        <v>94</v>
      </c>
      <c r="B27" s="21">
        <v>951</v>
      </c>
      <c r="C27" s="6" t="s">
        <v>17</v>
      </c>
      <c r="D27" s="6" t="s">
        <v>265</v>
      </c>
      <c r="E27" s="6" t="s">
        <v>91</v>
      </c>
      <c r="F27" s="6"/>
      <c r="G27" s="161">
        <f>G28+G29+G30</f>
        <v>1506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7" t="e">
        <f>X28+X41+#REF!</f>
        <v>#REF!</v>
      </c>
      <c r="Y27" s="59" t="e">
        <f>X27/G27*100</f>
        <v>#REF!</v>
      </c>
    </row>
    <row r="28" spans="1:25" ht="18.75" customHeight="1" outlineLevel="6" thickBot="1">
      <c r="A28" s="88" t="s">
        <v>258</v>
      </c>
      <c r="B28" s="92">
        <v>951</v>
      </c>
      <c r="C28" s="93" t="s">
        <v>17</v>
      </c>
      <c r="D28" s="93" t="s">
        <v>265</v>
      </c>
      <c r="E28" s="93" t="s">
        <v>92</v>
      </c>
      <c r="F28" s="93"/>
      <c r="G28" s="162">
        <v>1051</v>
      </c>
      <c r="H28" s="34">
        <f aca="true" t="shared" si="6" ref="H28:X28">H29</f>
        <v>2414.5</v>
      </c>
      <c r="I28" s="34">
        <f t="shared" si="6"/>
        <v>2414.5</v>
      </c>
      <c r="J28" s="34">
        <f t="shared" si="6"/>
        <v>2414.5</v>
      </c>
      <c r="K28" s="34">
        <f t="shared" si="6"/>
        <v>2414.5</v>
      </c>
      <c r="L28" s="34">
        <f t="shared" si="6"/>
        <v>2414.5</v>
      </c>
      <c r="M28" s="34">
        <f t="shared" si="6"/>
        <v>2414.5</v>
      </c>
      <c r="N28" s="34">
        <f t="shared" si="6"/>
        <v>2414.5</v>
      </c>
      <c r="O28" s="34">
        <f t="shared" si="6"/>
        <v>2414.5</v>
      </c>
      <c r="P28" s="34">
        <f t="shared" si="6"/>
        <v>2414.5</v>
      </c>
      <c r="Q28" s="34">
        <f t="shared" si="6"/>
        <v>2414.5</v>
      </c>
      <c r="R28" s="34">
        <f t="shared" si="6"/>
        <v>2414.5</v>
      </c>
      <c r="S28" s="34">
        <f t="shared" si="6"/>
        <v>2414.5</v>
      </c>
      <c r="T28" s="34">
        <f t="shared" si="6"/>
        <v>2414.5</v>
      </c>
      <c r="U28" s="34">
        <f t="shared" si="6"/>
        <v>2414.5</v>
      </c>
      <c r="V28" s="34">
        <f t="shared" si="6"/>
        <v>2414.5</v>
      </c>
      <c r="W28" s="34">
        <f t="shared" si="6"/>
        <v>2414.5</v>
      </c>
      <c r="X28" s="64">
        <f t="shared" si="6"/>
        <v>1860.127</v>
      </c>
      <c r="Y28" s="59">
        <f>X28/G28*100</f>
        <v>176.98639391056136</v>
      </c>
    </row>
    <row r="29" spans="1:25" ht="36" customHeight="1" outlineLevel="6" thickBot="1">
      <c r="A29" s="88" t="s">
        <v>260</v>
      </c>
      <c r="B29" s="92">
        <v>951</v>
      </c>
      <c r="C29" s="93" t="s">
        <v>17</v>
      </c>
      <c r="D29" s="93" t="s">
        <v>265</v>
      </c>
      <c r="E29" s="93" t="s">
        <v>93</v>
      </c>
      <c r="F29" s="93"/>
      <c r="G29" s="162">
        <v>5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4">
        <v>2414.5</v>
      </c>
      <c r="X29" s="65">
        <v>1860.127</v>
      </c>
      <c r="Y29" s="59">
        <f>X29/G29*100</f>
        <v>37202.54</v>
      </c>
    </row>
    <row r="30" spans="1:25" ht="48" outlineLevel="6" thickBot="1">
      <c r="A30" s="88" t="s">
        <v>253</v>
      </c>
      <c r="B30" s="92">
        <v>951</v>
      </c>
      <c r="C30" s="93" t="s">
        <v>17</v>
      </c>
      <c r="D30" s="93" t="s">
        <v>265</v>
      </c>
      <c r="E30" s="93" t="s">
        <v>254</v>
      </c>
      <c r="F30" s="93"/>
      <c r="G30" s="162">
        <v>450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32.25" outlineLevel="6" thickBot="1">
      <c r="A31" s="5" t="s">
        <v>100</v>
      </c>
      <c r="B31" s="21">
        <v>951</v>
      </c>
      <c r="C31" s="6" t="s">
        <v>17</v>
      </c>
      <c r="D31" s="6" t="s">
        <v>265</v>
      </c>
      <c r="E31" s="6" t="s">
        <v>95</v>
      </c>
      <c r="F31" s="6"/>
      <c r="G31" s="153">
        <f>G32</f>
        <v>7.06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8" t="s">
        <v>101</v>
      </c>
      <c r="B32" s="92">
        <v>951</v>
      </c>
      <c r="C32" s="93" t="s">
        <v>17</v>
      </c>
      <c r="D32" s="93" t="s">
        <v>265</v>
      </c>
      <c r="E32" s="93" t="s">
        <v>96</v>
      </c>
      <c r="F32" s="93"/>
      <c r="G32" s="154">
        <v>7.06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358</v>
      </c>
      <c r="B33" s="21">
        <v>951</v>
      </c>
      <c r="C33" s="6" t="s">
        <v>17</v>
      </c>
      <c r="D33" s="6" t="s">
        <v>265</v>
      </c>
      <c r="E33" s="6" t="s">
        <v>359</v>
      </c>
      <c r="F33" s="6"/>
      <c r="G33" s="153">
        <f>G34+G35</f>
        <v>92.94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88" t="s">
        <v>360</v>
      </c>
      <c r="B34" s="92">
        <v>951</v>
      </c>
      <c r="C34" s="93" t="s">
        <v>17</v>
      </c>
      <c r="D34" s="93" t="s">
        <v>265</v>
      </c>
      <c r="E34" s="93" t="s">
        <v>361</v>
      </c>
      <c r="F34" s="93"/>
      <c r="G34" s="154">
        <v>92.94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8" t="s">
        <v>221</v>
      </c>
      <c r="B35" s="92">
        <v>951</v>
      </c>
      <c r="C35" s="93" t="s">
        <v>17</v>
      </c>
      <c r="D35" s="93" t="s">
        <v>265</v>
      </c>
      <c r="E35" s="93" t="s">
        <v>220</v>
      </c>
      <c r="F35" s="93"/>
      <c r="G35" s="154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5" t="s">
        <v>102</v>
      </c>
      <c r="B36" s="21">
        <v>951</v>
      </c>
      <c r="C36" s="6" t="s">
        <v>17</v>
      </c>
      <c r="D36" s="6" t="s">
        <v>265</v>
      </c>
      <c r="E36" s="6" t="s">
        <v>97</v>
      </c>
      <c r="F36" s="6"/>
      <c r="G36" s="153">
        <f>G37+G38</f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88" t="s">
        <v>103</v>
      </c>
      <c r="B37" s="92">
        <v>951</v>
      </c>
      <c r="C37" s="93" t="s">
        <v>17</v>
      </c>
      <c r="D37" s="93" t="s">
        <v>265</v>
      </c>
      <c r="E37" s="93" t="s">
        <v>98</v>
      </c>
      <c r="F37" s="93"/>
      <c r="G37" s="154">
        <v>0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6.5" outlineLevel="6" thickBot="1">
      <c r="A38" s="88" t="s">
        <v>104</v>
      </c>
      <c r="B38" s="92">
        <v>951</v>
      </c>
      <c r="C38" s="93" t="s">
        <v>17</v>
      </c>
      <c r="D38" s="93" t="s">
        <v>265</v>
      </c>
      <c r="E38" s="93" t="s">
        <v>99</v>
      </c>
      <c r="F38" s="93"/>
      <c r="G38" s="154"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.75" customHeight="1" outlineLevel="6" thickBot="1">
      <c r="A39" s="94" t="s">
        <v>138</v>
      </c>
      <c r="B39" s="90">
        <v>951</v>
      </c>
      <c r="C39" s="91" t="s">
        <v>17</v>
      </c>
      <c r="D39" s="91" t="s">
        <v>266</v>
      </c>
      <c r="E39" s="91" t="s">
        <v>5</v>
      </c>
      <c r="F39" s="91"/>
      <c r="G39" s="152">
        <f>G40</f>
        <v>1586.4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2.25" outlineLevel="6" thickBot="1">
      <c r="A40" s="5" t="s">
        <v>94</v>
      </c>
      <c r="B40" s="21">
        <v>951</v>
      </c>
      <c r="C40" s="6" t="s">
        <v>17</v>
      </c>
      <c r="D40" s="6" t="s">
        <v>266</v>
      </c>
      <c r="E40" s="6" t="s">
        <v>91</v>
      </c>
      <c r="F40" s="6"/>
      <c r="G40" s="153">
        <f>G41+G42+G44+G43</f>
        <v>1586.4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18" customHeight="1" outlineLevel="6" thickBot="1">
      <c r="A41" s="88" t="s">
        <v>258</v>
      </c>
      <c r="B41" s="92">
        <v>951</v>
      </c>
      <c r="C41" s="93" t="s">
        <v>17</v>
      </c>
      <c r="D41" s="93" t="s">
        <v>266</v>
      </c>
      <c r="E41" s="93" t="s">
        <v>92</v>
      </c>
      <c r="F41" s="93"/>
      <c r="G41" s="162">
        <v>1089.4</v>
      </c>
      <c r="H41" s="34">
        <f aca="true" t="shared" si="7" ref="H41:X41">H42</f>
        <v>1331.7</v>
      </c>
      <c r="I41" s="34">
        <f t="shared" si="7"/>
        <v>1331.7</v>
      </c>
      <c r="J41" s="34">
        <f t="shared" si="7"/>
        <v>1331.7</v>
      </c>
      <c r="K41" s="34">
        <f t="shared" si="7"/>
        <v>1331.7</v>
      </c>
      <c r="L41" s="34">
        <f t="shared" si="7"/>
        <v>1331.7</v>
      </c>
      <c r="M41" s="34">
        <f t="shared" si="7"/>
        <v>1331.7</v>
      </c>
      <c r="N41" s="34">
        <f t="shared" si="7"/>
        <v>1331.7</v>
      </c>
      <c r="O41" s="34">
        <f t="shared" si="7"/>
        <v>1331.7</v>
      </c>
      <c r="P41" s="34">
        <f t="shared" si="7"/>
        <v>1331.7</v>
      </c>
      <c r="Q41" s="34">
        <f t="shared" si="7"/>
        <v>1331.7</v>
      </c>
      <c r="R41" s="34">
        <f t="shared" si="7"/>
        <v>1331.7</v>
      </c>
      <c r="S41" s="34">
        <f t="shared" si="7"/>
        <v>1331.7</v>
      </c>
      <c r="T41" s="34">
        <f t="shared" si="7"/>
        <v>1331.7</v>
      </c>
      <c r="U41" s="34">
        <f t="shared" si="7"/>
        <v>1331.7</v>
      </c>
      <c r="V41" s="34">
        <f t="shared" si="7"/>
        <v>1331.7</v>
      </c>
      <c r="W41" s="34">
        <f t="shared" si="7"/>
        <v>1331.7</v>
      </c>
      <c r="X41" s="68">
        <f t="shared" si="7"/>
        <v>874.3892</v>
      </c>
      <c r="Y41" s="59">
        <f>X41/G41*100</f>
        <v>80.26337433449604</v>
      </c>
    </row>
    <row r="42" spans="1:25" ht="34.5" customHeight="1" outlineLevel="6" thickBot="1">
      <c r="A42" s="88" t="s">
        <v>260</v>
      </c>
      <c r="B42" s="92">
        <v>951</v>
      </c>
      <c r="C42" s="93" t="s">
        <v>17</v>
      </c>
      <c r="D42" s="93" t="s">
        <v>266</v>
      </c>
      <c r="E42" s="93" t="s">
        <v>93</v>
      </c>
      <c r="F42" s="93"/>
      <c r="G42" s="154">
        <v>5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4">
        <v>1331.7</v>
      </c>
      <c r="X42" s="65">
        <v>874.3892</v>
      </c>
      <c r="Y42" s="59">
        <f>X42/G42*100</f>
        <v>17487.784</v>
      </c>
    </row>
    <row r="43" spans="1:25" ht="32.25" outlineLevel="6" thickBot="1">
      <c r="A43" s="88" t="s">
        <v>107</v>
      </c>
      <c r="B43" s="92">
        <v>951</v>
      </c>
      <c r="C43" s="93" t="s">
        <v>17</v>
      </c>
      <c r="D43" s="93" t="s">
        <v>266</v>
      </c>
      <c r="E43" s="93" t="s">
        <v>362</v>
      </c>
      <c r="F43" s="93"/>
      <c r="G43" s="154">
        <v>192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48" outlineLevel="6" thickBot="1">
      <c r="A44" s="88" t="s">
        <v>253</v>
      </c>
      <c r="B44" s="92">
        <v>951</v>
      </c>
      <c r="C44" s="93" t="s">
        <v>17</v>
      </c>
      <c r="D44" s="93" t="s">
        <v>266</v>
      </c>
      <c r="E44" s="93" t="s">
        <v>254</v>
      </c>
      <c r="F44" s="93"/>
      <c r="G44" s="154">
        <v>300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19.5" customHeight="1" outlineLevel="6" thickBot="1">
      <c r="A45" s="94" t="s">
        <v>140</v>
      </c>
      <c r="B45" s="90">
        <v>951</v>
      </c>
      <c r="C45" s="91" t="s">
        <v>17</v>
      </c>
      <c r="D45" s="91" t="s">
        <v>267</v>
      </c>
      <c r="E45" s="91" t="s">
        <v>5</v>
      </c>
      <c r="F45" s="91"/>
      <c r="G45" s="152">
        <f>G46</f>
        <v>0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21" customHeight="1" outlineLevel="6" thickBot="1">
      <c r="A46" s="5" t="s">
        <v>110</v>
      </c>
      <c r="B46" s="21">
        <v>951</v>
      </c>
      <c r="C46" s="6" t="s">
        <v>17</v>
      </c>
      <c r="D46" s="6" t="s">
        <v>267</v>
      </c>
      <c r="E46" s="6" t="s">
        <v>222</v>
      </c>
      <c r="F46" s="6"/>
      <c r="G46" s="153">
        <v>0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261</v>
      </c>
      <c r="E47" s="9" t="s">
        <v>5</v>
      </c>
      <c r="F47" s="9"/>
      <c r="G47" s="10">
        <f>G48</f>
        <v>6535.5779299999995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4">
        <v>96</v>
      </c>
      <c r="X47" s="65">
        <v>141</v>
      </c>
      <c r="Y47" s="59">
        <f>X47/G47*100</f>
        <v>2.1574220598422276</v>
      </c>
    </row>
    <row r="48" spans="1:25" ht="32.25" outlineLevel="6" thickBot="1">
      <c r="A48" s="112" t="s">
        <v>135</v>
      </c>
      <c r="B48" s="19">
        <v>951</v>
      </c>
      <c r="C48" s="11" t="s">
        <v>7</v>
      </c>
      <c r="D48" s="11" t="s">
        <v>262</v>
      </c>
      <c r="E48" s="11" t="s">
        <v>5</v>
      </c>
      <c r="F48" s="11"/>
      <c r="G48" s="12">
        <f>G49</f>
        <v>6535.5779299999995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4.5" customHeight="1" outlineLevel="3" thickBot="1">
      <c r="A49" s="112" t="s">
        <v>136</v>
      </c>
      <c r="B49" s="19">
        <v>951</v>
      </c>
      <c r="C49" s="11" t="s">
        <v>7</v>
      </c>
      <c r="D49" s="11" t="s">
        <v>263</v>
      </c>
      <c r="E49" s="11" t="s">
        <v>5</v>
      </c>
      <c r="F49" s="11"/>
      <c r="G49" s="12">
        <f>G50</f>
        <v>6535.5779299999995</v>
      </c>
      <c r="H49" s="31">
        <f aca="true" t="shared" si="8" ref="H49:X51">H50</f>
        <v>8918.7</v>
      </c>
      <c r="I49" s="31">
        <f t="shared" si="8"/>
        <v>8918.7</v>
      </c>
      <c r="J49" s="31">
        <f t="shared" si="8"/>
        <v>8918.7</v>
      </c>
      <c r="K49" s="31">
        <f t="shared" si="8"/>
        <v>8918.7</v>
      </c>
      <c r="L49" s="31">
        <f t="shared" si="8"/>
        <v>8918.7</v>
      </c>
      <c r="M49" s="31">
        <f t="shared" si="8"/>
        <v>8918.7</v>
      </c>
      <c r="N49" s="31">
        <f t="shared" si="8"/>
        <v>8918.7</v>
      </c>
      <c r="O49" s="31">
        <f t="shared" si="8"/>
        <v>8918.7</v>
      </c>
      <c r="P49" s="31">
        <f t="shared" si="8"/>
        <v>8918.7</v>
      </c>
      <c r="Q49" s="31">
        <f t="shared" si="8"/>
        <v>8918.7</v>
      </c>
      <c r="R49" s="31">
        <f t="shared" si="8"/>
        <v>8918.7</v>
      </c>
      <c r="S49" s="31">
        <f t="shared" si="8"/>
        <v>8918.7</v>
      </c>
      <c r="T49" s="31">
        <f t="shared" si="8"/>
        <v>8918.7</v>
      </c>
      <c r="U49" s="31">
        <f t="shared" si="8"/>
        <v>8918.7</v>
      </c>
      <c r="V49" s="31">
        <f t="shared" si="8"/>
        <v>8918.7</v>
      </c>
      <c r="W49" s="31">
        <f t="shared" si="8"/>
        <v>8918.7</v>
      </c>
      <c r="X49" s="66">
        <f t="shared" si="8"/>
        <v>5600.44265</v>
      </c>
      <c r="Y49" s="59">
        <f>X49/G49*100</f>
        <v>85.6916206949735</v>
      </c>
    </row>
    <row r="50" spans="1:25" ht="49.5" customHeight="1" outlineLevel="3" thickBot="1">
      <c r="A50" s="113" t="s">
        <v>204</v>
      </c>
      <c r="B50" s="90">
        <v>951</v>
      </c>
      <c r="C50" s="91" t="s">
        <v>7</v>
      </c>
      <c r="D50" s="91" t="s">
        <v>265</v>
      </c>
      <c r="E50" s="91" t="s">
        <v>5</v>
      </c>
      <c r="F50" s="91"/>
      <c r="G50" s="16">
        <f>G51+G55+G57</f>
        <v>6535.5779299999995</v>
      </c>
      <c r="H50" s="32">
        <f t="shared" si="8"/>
        <v>8918.7</v>
      </c>
      <c r="I50" s="32">
        <f t="shared" si="8"/>
        <v>8918.7</v>
      </c>
      <c r="J50" s="32">
        <f t="shared" si="8"/>
        <v>8918.7</v>
      </c>
      <c r="K50" s="32">
        <f t="shared" si="8"/>
        <v>8918.7</v>
      </c>
      <c r="L50" s="32">
        <f t="shared" si="8"/>
        <v>8918.7</v>
      </c>
      <c r="M50" s="32">
        <f t="shared" si="8"/>
        <v>8918.7</v>
      </c>
      <c r="N50" s="32">
        <f t="shared" si="8"/>
        <v>8918.7</v>
      </c>
      <c r="O50" s="32">
        <f t="shared" si="8"/>
        <v>8918.7</v>
      </c>
      <c r="P50" s="32">
        <f t="shared" si="8"/>
        <v>8918.7</v>
      </c>
      <c r="Q50" s="32">
        <f t="shared" si="8"/>
        <v>8918.7</v>
      </c>
      <c r="R50" s="32">
        <f t="shared" si="8"/>
        <v>8918.7</v>
      </c>
      <c r="S50" s="32">
        <f t="shared" si="8"/>
        <v>8918.7</v>
      </c>
      <c r="T50" s="32">
        <f t="shared" si="8"/>
        <v>8918.7</v>
      </c>
      <c r="U50" s="32">
        <f t="shared" si="8"/>
        <v>8918.7</v>
      </c>
      <c r="V50" s="32">
        <f t="shared" si="8"/>
        <v>8918.7</v>
      </c>
      <c r="W50" s="32">
        <f t="shared" si="8"/>
        <v>8918.7</v>
      </c>
      <c r="X50" s="67">
        <f t="shared" si="8"/>
        <v>5600.44265</v>
      </c>
      <c r="Y50" s="59">
        <f>X50/G50*100</f>
        <v>85.6916206949735</v>
      </c>
    </row>
    <row r="51" spans="1:25" ht="32.25" outlineLevel="4" thickBot="1">
      <c r="A51" s="5" t="s">
        <v>94</v>
      </c>
      <c r="B51" s="21">
        <v>951</v>
      </c>
      <c r="C51" s="6" t="s">
        <v>7</v>
      </c>
      <c r="D51" s="6" t="s">
        <v>265</v>
      </c>
      <c r="E51" s="6" t="s">
        <v>91</v>
      </c>
      <c r="F51" s="6"/>
      <c r="G51" s="7">
        <f>G52+G53+G54</f>
        <v>6382.4</v>
      </c>
      <c r="H51" s="34">
        <f t="shared" si="8"/>
        <v>8918.7</v>
      </c>
      <c r="I51" s="34">
        <f t="shared" si="8"/>
        <v>8918.7</v>
      </c>
      <c r="J51" s="34">
        <f t="shared" si="8"/>
        <v>8918.7</v>
      </c>
      <c r="K51" s="34">
        <f t="shared" si="8"/>
        <v>8918.7</v>
      </c>
      <c r="L51" s="34">
        <f t="shared" si="8"/>
        <v>8918.7</v>
      </c>
      <c r="M51" s="34">
        <f t="shared" si="8"/>
        <v>8918.7</v>
      </c>
      <c r="N51" s="34">
        <f t="shared" si="8"/>
        <v>8918.7</v>
      </c>
      <c r="O51" s="34">
        <f t="shared" si="8"/>
        <v>8918.7</v>
      </c>
      <c r="P51" s="34">
        <f t="shared" si="8"/>
        <v>8918.7</v>
      </c>
      <c r="Q51" s="34">
        <f t="shared" si="8"/>
        <v>8918.7</v>
      </c>
      <c r="R51" s="34">
        <f t="shared" si="8"/>
        <v>8918.7</v>
      </c>
      <c r="S51" s="34">
        <f t="shared" si="8"/>
        <v>8918.7</v>
      </c>
      <c r="T51" s="34">
        <f t="shared" si="8"/>
        <v>8918.7</v>
      </c>
      <c r="U51" s="34">
        <f t="shared" si="8"/>
        <v>8918.7</v>
      </c>
      <c r="V51" s="34">
        <f t="shared" si="8"/>
        <v>8918.7</v>
      </c>
      <c r="W51" s="34">
        <f t="shared" si="8"/>
        <v>8918.7</v>
      </c>
      <c r="X51" s="64">
        <f t="shared" si="8"/>
        <v>5600.44265</v>
      </c>
      <c r="Y51" s="59">
        <f>X51/G51*100</f>
        <v>87.74822402231136</v>
      </c>
    </row>
    <row r="52" spans="1:25" ht="18" customHeight="1" outlineLevel="5" thickBot="1">
      <c r="A52" s="88" t="s">
        <v>258</v>
      </c>
      <c r="B52" s="92">
        <v>951</v>
      </c>
      <c r="C52" s="93" t="s">
        <v>7</v>
      </c>
      <c r="D52" s="93" t="s">
        <v>265</v>
      </c>
      <c r="E52" s="93" t="s">
        <v>92</v>
      </c>
      <c r="F52" s="93"/>
      <c r="G52" s="98">
        <v>4772.4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4">
        <v>8918.7</v>
      </c>
      <c r="X52" s="65">
        <v>5600.44265</v>
      </c>
      <c r="Y52" s="59">
        <f>X52/G52*100</f>
        <v>117.35065480680579</v>
      </c>
    </row>
    <row r="53" spans="1:25" ht="31.5" customHeight="1" outlineLevel="5" thickBot="1">
      <c r="A53" s="88" t="s">
        <v>260</v>
      </c>
      <c r="B53" s="92">
        <v>951</v>
      </c>
      <c r="C53" s="93" t="s">
        <v>7</v>
      </c>
      <c r="D53" s="93" t="s">
        <v>265</v>
      </c>
      <c r="E53" s="93" t="s">
        <v>93</v>
      </c>
      <c r="F53" s="93"/>
      <c r="G53" s="98">
        <v>10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48" outlineLevel="5" thickBot="1">
      <c r="A54" s="88" t="s">
        <v>253</v>
      </c>
      <c r="B54" s="92">
        <v>951</v>
      </c>
      <c r="C54" s="93" t="s">
        <v>7</v>
      </c>
      <c r="D54" s="93" t="s">
        <v>265</v>
      </c>
      <c r="E54" s="93" t="s">
        <v>254</v>
      </c>
      <c r="F54" s="93"/>
      <c r="G54" s="98">
        <v>1600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5" t="s">
        <v>100</v>
      </c>
      <c r="B55" s="21">
        <v>951</v>
      </c>
      <c r="C55" s="6" t="s">
        <v>7</v>
      </c>
      <c r="D55" s="6" t="s">
        <v>265</v>
      </c>
      <c r="E55" s="6" t="s">
        <v>95</v>
      </c>
      <c r="F55" s="6"/>
      <c r="G55" s="7">
        <f>G56</f>
        <v>7.67793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8" t="s">
        <v>101</v>
      </c>
      <c r="B56" s="92">
        <v>951</v>
      </c>
      <c r="C56" s="93" t="s">
        <v>7</v>
      </c>
      <c r="D56" s="93" t="s">
        <v>265</v>
      </c>
      <c r="E56" s="93" t="s">
        <v>96</v>
      </c>
      <c r="F56" s="93"/>
      <c r="G56" s="98">
        <v>7.67793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5" t="s">
        <v>102</v>
      </c>
      <c r="B57" s="21">
        <v>951</v>
      </c>
      <c r="C57" s="6" t="s">
        <v>7</v>
      </c>
      <c r="D57" s="6" t="s">
        <v>265</v>
      </c>
      <c r="E57" s="6" t="s">
        <v>97</v>
      </c>
      <c r="F57" s="6"/>
      <c r="G57" s="7">
        <f>G58+G59+G60</f>
        <v>145.5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8" t="s">
        <v>103</v>
      </c>
      <c r="B58" s="92">
        <v>951</v>
      </c>
      <c r="C58" s="93" t="s">
        <v>7</v>
      </c>
      <c r="D58" s="93" t="s">
        <v>265</v>
      </c>
      <c r="E58" s="93" t="s">
        <v>98</v>
      </c>
      <c r="F58" s="93"/>
      <c r="G58" s="98">
        <v>11.2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8" t="s">
        <v>104</v>
      </c>
      <c r="B59" s="92">
        <v>951</v>
      </c>
      <c r="C59" s="93" t="s">
        <v>7</v>
      </c>
      <c r="D59" s="93" t="s">
        <v>265</v>
      </c>
      <c r="E59" s="93" t="s">
        <v>99</v>
      </c>
      <c r="F59" s="93"/>
      <c r="G59" s="98">
        <v>40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157" t="s">
        <v>363</v>
      </c>
      <c r="B60" s="92">
        <v>951</v>
      </c>
      <c r="C60" s="93" t="s">
        <v>7</v>
      </c>
      <c r="D60" s="93" t="s">
        <v>265</v>
      </c>
      <c r="E60" s="93" t="s">
        <v>364</v>
      </c>
      <c r="F60" s="93"/>
      <c r="G60" s="98">
        <v>94.3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16.5" outlineLevel="5" thickBot="1">
      <c r="A61" s="8" t="s">
        <v>200</v>
      </c>
      <c r="B61" s="19">
        <v>951</v>
      </c>
      <c r="C61" s="9" t="s">
        <v>202</v>
      </c>
      <c r="D61" s="9" t="s">
        <v>261</v>
      </c>
      <c r="E61" s="9" t="s">
        <v>5</v>
      </c>
      <c r="F61" s="9"/>
      <c r="G61" s="10">
        <f>G62</f>
        <v>431.262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2" t="s">
        <v>135</v>
      </c>
      <c r="B62" s="19">
        <v>951</v>
      </c>
      <c r="C62" s="9" t="s">
        <v>202</v>
      </c>
      <c r="D62" s="9" t="s">
        <v>262</v>
      </c>
      <c r="E62" s="9" t="s">
        <v>5</v>
      </c>
      <c r="F62" s="9"/>
      <c r="G62" s="10">
        <f>G63</f>
        <v>431.262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112" t="s">
        <v>136</v>
      </c>
      <c r="B63" s="19">
        <v>951</v>
      </c>
      <c r="C63" s="9" t="s">
        <v>202</v>
      </c>
      <c r="D63" s="9" t="s">
        <v>263</v>
      </c>
      <c r="E63" s="9" t="s">
        <v>5</v>
      </c>
      <c r="F63" s="9"/>
      <c r="G63" s="10">
        <f>G64</f>
        <v>431.262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4" t="s">
        <v>201</v>
      </c>
      <c r="B64" s="90">
        <v>951</v>
      </c>
      <c r="C64" s="91" t="s">
        <v>202</v>
      </c>
      <c r="D64" s="91" t="s">
        <v>268</v>
      </c>
      <c r="E64" s="91" t="s">
        <v>5</v>
      </c>
      <c r="F64" s="91"/>
      <c r="G64" s="16">
        <f>G65</f>
        <v>431.262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9.5" customHeight="1" outlineLevel="5" thickBot="1">
      <c r="A65" s="5" t="s">
        <v>100</v>
      </c>
      <c r="B65" s="21">
        <v>951</v>
      </c>
      <c r="C65" s="6" t="s">
        <v>202</v>
      </c>
      <c r="D65" s="6" t="s">
        <v>268</v>
      </c>
      <c r="E65" s="6" t="s">
        <v>95</v>
      </c>
      <c r="F65" s="6"/>
      <c r="G65" s="7">
        <f>G66</f>
        <v>431.262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88" t="s">
        <v>101</v>
      </c>
      <c r="B66" s="92">
        <v>951</v>
      </c>
      <c r="C66" s="93" t="s">
        <v>202</v>
      </c>
      <c r="D66" s="93" t="s">
        <v>268</v>
      </c>
      <c r="E66" s="93" t="s">
        <v>96</v>
      </c>
      <c r="F66" s="93"/>
      <c r="G66" s="98">
        <v>431.262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261</v>
      </c>
      <c r="E67" s="9" t="s">
        <v>5</v>
      </c>
      <c r="F67" s="9"/>
      <c r="G67" s="143">
        <f>G68</f>
        <v>5248.334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4.5" customHeight="1" outlineLevel="3" thickBot="1">
      <c r="A68" s="112" t="s">
        <v>135</v>
      </c>
      <c r="B68" s="19">
        <v>951</v>
      </c>
      <c r="C68" s="11" t="s">
        <v>8</v>
      </c>
      <c r="D68" s="11" t="s">
        <v>262</v>
      </c>
      <c r="E68" s="11" t="s">
        <v>5</v>
      </c>
      <c r="F68" s="11"/>
      <c r="G68" s="146">
        <f>G69</f>
        <v>5248.334</v>
      </c>
      <c r="H68" s="31">
        <f aca="true" t="shared" si="9" ref="H68:X70">H69</f>
        <v>3284.2</v>
      </c>
      <c r="I68" s="31">
        <f t="shared" si="9"/>
        <v>3284.2</v>
      </c>
      <c r="J68" s="31">
        <f t="shared" si="9"/>
        <v>3284.2</v>
      </c>
      <c r="K68" s="31">
        <f t="shared" si="9"/>
        <v>3284.2</v>
      </c>
      <c r="L68" s="31">
        <f t="shared" si="9"/>
        <v>3284.2</v>
      </c>
      <c r="M68" s="31">
        <f t="shared" si="9"/>
        <v>3284.2</v>
      </c>
      <c r="N68" s="31">
        <f t="shared" si="9"/>
        <v>3284.2</v>
      </c>
      <c r="O68" s="31">
        <f t="shared" si="9"/>
        <v>3284.2</v>
      </c>
      <c r="P68" s="31">
        <f t="shared" si="9"/>
        <v>3284.2</v>
      </c>
      <c r="Q68" s="31">
        <f t="shared" si="9"/>
        <v>3284.2</v>
      </c>
      <c r="R68" s="31">
        <f t="shared" si="9"/>
        <v>3284.2</v>
      </c>
      <c r="S68" s="31">
        <f t="shared" si="9"/>
        <v>3284.2</v>
      </c>
      <c r="T68" s="31">
        <f t="shared" si="9"/>
        <v>3284.2</v>
      </c>
      <c r="U68" s="31">
        <f t="shared" si="9"/>
        <v>3284.2</v>
      </c>
      <c r="V68" s="31">
        <f t="shared" si="9"/>
        <v>3284.2</v>
      </c>
      <c r="W68" s="31">
        <f t="shared" si="9"/>
        <v>3284.2</v>
      </c>
      <c r="X68" s="66">
        <f t="shared" si="9"/>
        <v>2834.80374</v>
      </c>
      <c r="Y68" s="59">
        <f>X68/G68*100</f>
        <v>54.013401967176634</v>
      </c>
    </row>
    <row r="69" spans="1:25" ht="32.25" outlineLevel="3" thickBot="1">
      <c r="A69" s="112" t="s">
        <v>136</v>
      </c>
      <c r="B69" s="19">
        <v>951</v>
      </c>
      <c r="C69" s="11" t="s">
        <v>8</v>
      </c>
      <c r="D69" s="11" t="s">
        <v>263</v>
      </c>
      <c r="E69" s="11" t="s">
        <v>5</v>
      </c>
      <c r="F69" s="11"/>
      <c r="G69" s="146">
        <f>G70</f>
        <v>5248.334</v>
      </c>
      <c r="H69" s="32">
        <f t="shared" si="9"/>
        <v>3284.2</v>
      </c>
      <c r="I69" s="32">
        <f t="shared" si="9"/>
        <v>3284.2</v>
      </c>
      <c r="J69" s="32">
        <f t="shared" si="9"/>
        <v>3284.2</v>
      </c>
      <c r="K69" s="32">
        <f t="shared" si="9"/>
        <v>3284.2</v>
      </c>
      <c r="L69" s="32">
        <f t="shared" si="9"/>
        <v>3284.2</v>
      </c>
      <c r="M69" s="32">
        <f t="shared" si="9"/>
        <v>3284.2</v>
      </c>
      <c r="N69" s="32">
        <f t="shared" si="9"/>
        <v>3284.2</v>
      </c>
      <c r="O69" s="32">
        <f t="shared" si="9"/>
        <v>3284.2</v>
      </c>
      <c r="P69" s="32">
        <f t="shared" si="9"/>
        <v>3284.2</v>
      </c>
      <c r="Q69" s="32">
        <f t="shared" si="9"/>
        <v>3284.2</v>
      </c>
      <c r="R69" s="32">
        <f t="shared" si="9"/>
        <v>3284.2</v>
      </c>
      <c r="S69" s="32">
        <f t="shared" si="9"/>
        <v>3284.2</v>
      </c>
      <c r="T69" s="32">
        <f t="shared" si="9"/>
        <v>3284.2</v>
      </c>
      <c r="U69" s="32">
        <f t="shared" si="9"/>
        <v>3284.2</v>
      </c>
      <c r="V69" s="32">
        <f t="shared" si="9"/>
        <v>3284.2</v>
      </c>
      <c r="W69" s="32">
        <f t="shared" si="9"/>
        <v>3284.2</v>
      </c>
      <c r="X69" s="67">
        <f t="shared" si="9"/>
        <v>2834.80374</v>
      </c>
      <c r="Y69" s="59">
        <f>X69/G69*100</f>
        <v>54.013401967176634</v>
      </c>
    </row>
    <row r="70" spans="1:25" ht="48" outlineLevel="4" thickBot="1">
      <c r="A70" s="113" t="s">
        <v>204</v>
      </c>
      <c r="B70" s="90">
        <v>951</v>
      </c>
      <c r="C70" s="91" t="s">
        <v>8</v>
      </c>
      <c r="D70" s="91" t="s">
        <v>265</v>
      </c>
      <c r="E70" s="91" t="s">
        <v>5</v>
      </c>
      <c r="F70" s="91"/>
      <c r="G70" s="145">
        <f>G71+G75</f>
        <v>5248.334</v>
      </c>
      <c r="H70" s="34">
        <f t="shared" si="9"/>
        <v>3284.2</v>
      </c>
      <c r="I70" s="34">
        <f t="shared" si="9"/>
        <v>3284.2</v>
      </c>
      <c r="J70" s="34">
        <f t="shared" si="9"/>
        <v>3284.2</v>
      </c>
      <c r="K70" s="34">
        <f t="shared" si="9"/>
        <v>3284.2</v>
      </c>
      <c r="L70" s="34">
        <f t="shared" si="9"/>
        <v>3284.2</v>
      </c>
      <c r="M70" s="34">
        <f t="shared" si="9"/>
        <v>3284.2</v>
      </c>
      <c r="N70" s="34">
        <f t="shared" si="9"/>
        <v>3284.2</v>
      </c>
      <c r="O70" s="34">
        <f t="shared" si="9"/>
        <v>3284.2</v>
      </c>
      <c r="P70" s="34">
        <f t="shared" si="9"/>
        <v>3284.2</v>
      </c>
      <c r="Q70" s="34">
        <f t="shared" si="9"/>
        <v>3284.2</v>
      </c>
      <c r="R70" s="34">
        <f t="shared" si="9"/>
        <v>3284.2</v>
      </c>
      <c r="S70" s="34">
        <f t="shared" si="9"/>
        <v>3284.2</v>
      </c>
      <c r="T70" s="34">
        <f t="shared" si="9"/>
        <v>3284.2</v>
      </c>
      <c r="U70" s="34">
        <f t="shared" si="9"/>
        <v>3284.2</v>
      </c>
      <c r="V70" s="34">
        <f t="shared" si="9"/>
        <v>3284.2</v>
      </c>
      <c r="W70" s="34">
        <f t="shared" si="9"/>
        <v>3284.2</v>
      </c>
      <c r="X70" s="64">
        <f t="shared" si="9"/>
        <v>2834.80374</v>
      </c>
      <c r="Y70" s="59">
        <f>X70/G70*100</f>
        <v>54.013401967176634</v>
      </c>
    </row>
    <row r="71" spans="1:25" ht="32.25" outlineLevel="5" thickBot="1">
      <c r="A71" s="5" t="s">
        <v>94</v>
      </c>
      <c r="B71" s="21">
        <v>951</v>
      </c>
      <c r="C71" s="6" t="s">
        <v>8</v>
      </c>
      <c r="D71" s="6" t="s">
        <v>265</v>
      </c>
      <c r="E71" s="6" t="s">
        <v>91</v>
      </c>
      <c r="F71" s="6"/>
      <c r="G71" s="148">
        <f>G72+G73+G74</f>
        <v>5248.334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4">
        <v>3284.2</v>
      </c>
      <c r="X71" s="65">
        <v>2834.80374</v>
      </c>
      <c r="Y71" s="59">
        <f>X71/G71*100</f>
        <v>54.013401967176634</v>
      </c>
    </row>
    <row r="72" spans="1:25" ht="19.5" customHeight="1" outlineLevel="5" thickBot="1">
      <c r="A72" s="88" t="s">
        <v>258</v>
      </c>
      <c r="B72" s="92">
        <v>951</v>
      </c>
      <c r="C72" s="93" t="s">
        <v>8</v>
      </c>
      <c r="D72" s="93" t="s">
        <v>265</v>
      </c>
      <c r="E72" s="93" t="s">
        <v>92</v>
      </c>
      <c r="F72" s="93"/>
      <c r="G72" s="144">
        <v>4040.934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1.5" customHeight="1" outlineLevel="5" thickBot="1">
      <c r="A73" s="88" t="s">
        <v>260</v>
      </c>
      <c r="B73" s="92">
        <v>951</v>
      </c>
      <c r="C73" s="93" t="s">
        <v>8</v>
      </c>
      <c r="D73" s="93" t="s">
        <v>265</v>
      </c>
      <c r="E73" s="93" t="s">
        <v>93</v>
      </c>
      <c r="F73" s="93"/>
      <c r="G73" s="144">
        <v>1.6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48" outlineLevel="5" thickBot="1">
      <c r="A74" s="88" t="s">
        <v>253</v>
      </c>
      <c r="B74" s="92">
        <v>951</v>
      </c>
      <c r="C74" s="93" t="s">
        <v>8</v>
      </c>
      <c r="D74" s="93" t="s">
        <v>265</v>
      </c>
      <c r="E74" s="93" t="s">
        <v>254</v>
      </c>
      <c r="F74" s="93"/>
      <c r="G74" s="144">
        <v>1205.8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8" customHeight="1" outlineLevel="5" thickBot="1">
      <c r="A75" s="5" t="s">
        <v>100</v>
      </c>
      <c r="B75" s="21">
        <v>951</v>
      </c>
      <c r="C75" s="6" t="s">
        <v>8</v>
      </c>
      <c r="D75" s="6" t="s">
        <v>265</v>
      </c>
      <c r="E75" s="6" t="s">
        <v>95</v>
      </c>
      <c r="F75" s="6"/>
      <c r="G75" s="7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8" t="s">
        <v>101</v>
      </c>
      <c r="B76" s="92">
        <v>951</v>
      </c>
      <c r="C76" s="93" t="s">
        <v>8</v>
      </c>
      <c r="D76" s="93" t="s">
        <v>265</v>
      </c>
      <c r="E76" s="93" t="s">
        <v>96</v>
      </c>
      <c r="F76" s="93"/>
      <c r="G76" s="98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207</v>
      </c>
      <c r="B77" s="19">
        <v>951</v>
      </c>
      <c r="C77" s="9" t="s">
        <v>209</v>
      </c>
      <c r="D77" s="9" t="s">
        <v>261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2" t="s">
        <v>135</v>
      </c>
      <c r="B78" s="19">
        <v>951</v>
      </c>
      <c r="C78" s="9" t="s">
        <v>209</v>
      </c>
      <c r="D78" s="9" t="s">
        <v>262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2" t="s">
        <v>136</v>
      </c>
      <c r="B79" s="19">
        <v>951</v>
      </c>
      <c r="C79" s="9" t="s">
        <v>209</v>
      </c>
      <c r="D79" s="9" t="s">
        <v>263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4" t="s">
        <v>208</v>
      </c>
      <c r="B80" s="90">
        <v>951</v>
      </c>
      <c r="C80" s="91" t="s">
        <v>209</v>
      </c>
      <c r="D80" s="91" t="s">
        <v>269</v>
      </c>
      <c r="E80" s="91" t="s">
        <v>5</v>
      </c>
      <c r="F80" s="91"/>
      <c r="G80" s="16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242</v>
      </c>
      <c r="B81" s="21">
        <v>951</v>
      </c>
      <c r="C81" s="6" t="s">
        <v>209</v>
      </c>
      <c r="D81" s="6" t="s">
        <v>269</v>
      </c>
      <c r="E81" s="6" t="s">
        <v>244</v>
      </c>
      <c r="F81" s="6"/>
      <c r="G81" s="7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8" t="s">
        <v>243</v>
      </c>
      <c r="B82" s="92">
        <v>951</v>
      </c>
      <c r="C82" s="93" t="s">
        <v>209</v>
      </c>
      <c r="D82" s="93" t="s">
        <v>269</v>
      </c>
      <c r="E82" s="93" t="s">
        <v>245</v>
      </c>
      <c r="F82" s="93"/>
      <c r="G82" s="98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261</v>
      </c>
      <c r="E83" s="9" t="s">
        <v>5</v>
      </c>
      <c r="F83" s="9"/>
      <c r="G83" s="10">
        <f>G84</f>
        <v>200</v>
      </c>
      <c r="H83" s="31">
        <f aca="true" t="shared" si="10" ref="H83:X85">H84</f>
        <v>0</v>
      </c>
      <c r="I83" s="31">
        <f t="shared" si="10"/>
        <v>0</v>
      </c>
      <c r="J83" s="31">
        <f t="shared" si="10"/>
        <v>0</v>
      </c>
      <c r="K83" s="31">
        <f t="shared" si="10"/>
        <v>0</v>
      </c>
      <c r="L83" s="31">
        <f t="shared" si="10"/>
        <v>0</v>
      </c>
      <c r="M83" s="31">
        <f t="shared" si="10"/>
        <v>0</v>
      </c>
      <c r="N83" s="31">
        <f t="shared" si="10"/>
        <v>0</v>
      </c>
      <c r="O83" s="31">
        <f t="shared" si="10"/>
        <v>0</v>
      </c>
      <c r="P83" s="31">
        <f t="shared" si="10"/>
        <v>0</v>
      </c>
      <c r="Q83" s="31">
        <f t="shared" si="10"/>
        <v>0</v>
      </c>
      <c r="R83" s="31">
        <f t="shared" si="10"/>
        <v>0</v>
      </c>
      <c r="S83" s="31">
        <f t="shared" si="10"/>
        <v>0</v>
      </c>
      <c r="T83" s="31">
        <f t="shared" si="10"/>
        <v>0</v>
      </c>
      <c r="U83" s="31">
        <f t="shared" si="10"/>
        <v>0</v>
      </c>
      <c r="V83" s="31">
        <f t="shared" si="10"/>
        <v>0</v>
      </c>
      <c r="W83" s="31">
        <f t="shared" si="10"/>
        <v>0</v>
      </c>
      <c r="X83" s="66">
        <f t="shared" si="10"/>
        <v>0</v>
      </c>
      <c r="Y83" s="59">
        <f aca="true" t="shared" si="11" ref="Y83:Y90">X83/G83*100</f>
        <v>0</v>
      </c>
    </row>
    <row r="84" spans="1:25" ht="32.25" outlineLevel="3" thickBot="1">
      <c r="A84" s="112" t="s">
        <v>135</v>
      </c>
      <c r="B84" s="19">
        <v>951</v>
      </c>
      <c r="C84" s="11" t="s">
        <v>9</v>
      </c>
      <c r="D84" s="11" t="s">
        <v>262</v>
      </c>
      <c r="E84" s="11" t="s">
        <v>5</v>
      </c>
      <c r="F84" s="11"/>
      <c r="G84" s="12">
        <f>G85</f>
        <v>200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 t="shared" si="10"/>
        <v>0</v>
      </c>
      <c r="O84" s="32">
        <f t="shared" si="10"/>
        <v>0</v>
      </c>
      <c r="P84" s="32">
        <f t="shared" si="10"/>
        <v>0</v>
      </c>
      <c r="Q84" s="32">
        <f t="shared" si="10"/>
        <v>0</v>
      </c>
      <c r="R84" s="32">
        <f t="shared" si="10"/>
        <v>0</v>
      </c>
      <c r="S84" s="32">
        <f t="shared" si="10"/>
        <v>0</v>
      </c>
      <c r="T84" s="32">
        <f t="shared" si="10"/>
        <v>0</v>
      </c>
      <c r="U84" s="32">
        <f t="shared" si="10"/>
        <v>0</v>
      </c>
      <c r="V84" s="32">
        <f t="shared" si="10"/>
        <v>0</v>
      </c>
      <c r="W84" s="32">
        <f t="shared" si="10"/>
        <v>0</v>
      </c>
      <c r="X84" s="67">
        <f t="shared" si="10"/>
        <v>0</v>
      </c>
      <c r="Y84" s="59">
        <f t="shared" si="11"/>
        <v>0</v>
      </c>
    </row>
    <row r="85" spans="1:25" ht="32.25" outlineLevel="4" thickBot="1">
      <c r="A85" s="112" t="s">
        <v>136</v>
      </c>
      <c r="B85" s="19">
        <v>951</v>
      </c>
      <c r="C85" s="11" t="s">
        <v>9</v>
      </c>
      <c r="D85" s="11" t="s">
        <v>263</v>
      </c>
      <c r="E85" s="11" t="s">
        <v>5</v>
      </c>
      <c r="F85" s="11"/>
      <c r="G85" s="12">
        <f>G86</f>
        <v>200</v>
      </c>
      <c r="H85" s="34">
        <f t="shared" si="10"/>
        <v>0</v>
      </c>
      <c r="I85" s="34">
        <f t="shared" si="10"/>
        <v>0</v>
      </c>
      <c r="J85" s="34">
        <f t="shared" si="10"/>
        <v>0</v>
      </c>
      <c r="K85" s="34">
        <f t="shared" si="10"/>
        <v>0</v>
      </c>
      <c r="L85" s="34">
        <f t="shared" si="10"/>
        <v>0</v>
      </c>
      <c r="M85" s="34">
        <f t="shared" si="10"/>
        <v>0</v>
      </c>
      <c r="N85" s="34">
        <f t="shared" si="10"/>
        <v>0</v>
      </c>
      <c r="O85" s="34">
        <f t="shared" si="10"/>
        <v>0</v>
      </c>
      <c r="P85" s="34">
        <f t="shared" si="10"/>
        <v>0</v>
      </c>
      <c r="Q85" s="34">
        <f t="shared" si="10"/>
        <v>0</v>
      </c>
      <c r="R85" s="34">
        <f t="shared" si="10"/>
        <v>0</v>
      </c>
      <c r="S85" s="34">
        <f t="shared" si="10"/>
        <v>0</v>
      </c>
      <c r="T85" s="34">
        <f t="shared" si="10"/>
        <v>0</v>
      </c>
      <c r="U85" s="34">
        <f t="shared" si="10"/>
        <v>0</v>
      </c>
      <c r="V85" s="34">
        <f t="shared" si="10"/>
        <v>0</v>
      </c>
      <c r="W85" s="34">
        <f t="shared" si="10"/>
        <v>0</v>
      </c>
      <c r="X85" s="68">
        <f t="shared" si="10"/>
        <v>0</v>
      </c>
      <c r="Y85" s="59">
        <f t="shared" si="11"/>
        <v>0</v>
      </c>
    </row>
    <row r="86" spans="1:25" ht="32.25" outlineLevel="5" thickBot="1">
      <c r="A86" s="94" t="s">
        <v>139</v>
      </c>
      <c r="B86" s="90">
        <v>951</v>
      </c>
      <c r="C86" s="91" t="s">
        <v>9</v>
      </c>
      <c r="D86" s="91" t="s">
        <v>270</v>
      </c>
      <c r="E86" s="91" t="s">
        <v>5</v>
      </c>
      <c r="F86" s="91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1"/>
        <v>0</v>
      </c>
    </row>
    <row r="87" spans="1:25" ht="15.75" customHeight="1" outlineLevel="3" thickBot="1">
      <c r="A87" s="5" t="s">
        <v>109</v>
      </c>
      <c r="B87" s="21">
        <v>951</v>
      </c>
      <c r="C87" s="6" t="s">
        <v>9</v>
      </c>
      <c r="D87" s="6" t="s">
        <v>270</v>
      </c>
      <c r="E87" s="6" t="s">
        <v>108</v>
      </c>
      <c r="F87" s="6"/>
      <c r="G87" s="7">
        <v>200</v>
      </c>
      <c r="H87" s="31" t="e">
        <f aca="true" t="shared" si="12" ref="H87:X87">H88+H96+H104+H105+H113+H134+H141+H156</f>
        <v>#REF!</v>
      </c>
      <c r="I87" s="31" t="e">
        <f t="shared" si="12"/>
        <v>#REF!</v>
      </c>
      <c r="J87" s="31" t="e">
        <f t="shared" si="12"/>
        <v>#REF!</v>
      </c>
      <c r="K87" s="31" t="e">
        <f t="shared" si="12"/>
        <v>#REF!</v>
      </c>
      <c r="L87" s="31" t="e">
        <f t="shared" si="12"/>
        <v>#REF!</v>
      </c>
      <c r="M87" s="31" t="e">
        <f t="shared" si="12"/>
        <v>#REF!</v>
      </c>
      <c r="N87" s="31" t="e">
        <f t="shared" si="12"/>
        <v>#REF!</v>
      </c>
      <c r="O87" s="31" t="e">
        <f t="shared" si="12"/>
        <v>#REF!</v>
      </c>
      <c r="P87" s="31" t="e">
        <f t="shared" si="12"/>
        <v>#REF!</v>
      </c>
      <c r="Q87" s="31" t="e">
        <f t="shared" si="12"/>
        <v>#REF!</v>
      </c>
      <c r="R87" s="31" t="e">
        <f t="shared" si="12"/>
        <v>#REF!</v>
      </c>
      <c r="S87" s="31" t="e">
        <f t="shared" si="12"/>
        <v>#REF!</v>
      </c>
      <c r="T87" s="31" t="e">
        <f t="shared" si="12"/>
        <v>#REF!</v>
      </c>
      <c r="U87" s="31" t="e">
        <f t="shared" si="12"/>
        <v>#REF!</v>
      </c>
      <c r="V87" s="31" t="e">
        <f t="shared" si="12"/>
        <v>#REF!</v>
      </c>
      <c r="W87" s="31" t="e">
        <f t="shared" si="12"/>
        <v>#REF!</v>
      </c>
      <c r="X87" s="69" t="e">
        <f t="shared" si="12"/>
        <v>#REF!</v>
      </c>
      <c r="Y87" s="59" t="e">
        <f t="shared" si="11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261</v>
      </c>
      <c r="E88" s="9" t="s">
        <v>5</v>
      </c>
      <c r="F88" s="9"/>
      <c r="G88" s="143">
        <f>G89+G140</f>
        <v>53031.82707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1"/>
        <v>#REF!</v>
      </c>
    </row>
    <row r="89" spans="1:25" ht="32.25" outlineLevel="4" thickBot="1">
      <c r="A89" s="112" t="s">
        <v>135</v>
      </c>
      <c r="B89" s="19">
        <v>951</v>
      </c>
      <c r="C89" s="11" t="s">
        <v>67</v>
      </c>
      <c r="D89" s="11" t="s">
        <v>262</v>
      </c>
      <c r="E89" s="11" t="s">
        <v>5</v>
      </c>
      <c r="F89" s="11"/>
      <c r="G89" s="146">
        <f>G90</f>
        <v>41258.42807</v>
      </c>
      <c r="H89" s="34">
        <f aca="true" t="shared" si="13" ref="H89:X89">H90</f>
        <v>0</v>
      </c>
      <c r="I89" s="34">
        <f t="shared" si="13"/>
        <v>0</v>
      </c>
      <c r="J89" s="34">
        <f t="shared" si="13"/>
        <v>0</v>
      </c>
      <c r="K89" s="34">
        <f t="shared" si="13"/>
        <v>0</v>
      </c>
      <c r="L89" s="34">
        <f t="shared" si="13"/>
        <v>0</v>
      </c>
      <c r="M89" s="34">
        <f t="shared" si="13"/>
        <v>0</v>
      </c>
      <c r="N89" s="34">
        <f t="shared" si="13"/>
        <v>0</v>
      </c>
      <c r="O89" s="34">
        <f t="shared" si="13"/>
        <v>0</v>
      </c>
      <c r="P89" s="34">
        <f t="shared" si="13"/>
        <v>0</v>
      </c>
      <c r="Q89" s="34">
        <f t="shared" si="13"/>
        <v>0</v>
      </c>
      <c r="R89" s="34">
        <f t="shared" si="13"/>
        <v>0</v>
      </c>
      <c r="S89" s="34">
        <f t="shared" si="13"/>
        <v>0</v>
      </c>
      <c r="T89" s="34">
        <f t="shared" si="13"/>
        <v>0</v>
      </c>
      <c r="U89" s="34">
        <f t="shared" si="13"/>
        <v>0</v>
      </c>
      <c r="V89" s="34">
        <f t="shared" si="13"/>
        <v>0</v>
      </c>
      <c r="W89" s="34">
        <f t="shared" si="13"/>
        <v>0</v>
      </c>
      <c r="X89" s="68">
        <f t="shared" si="13"/>
        <v>950</v>
      </c>
      <c r="Y89" s="59">
        <f t="shared" si="11"/>
        <v>2.3025598512580463</v>
      </c>
    </row>
    <row r="90" spans="1:25" ht="32.25" outlineLevel="5" thickBot="1">
      <c r="A90" s="112" t="s">
        <v>136</v>
      </c>
      <c r="B90" s="19">
        <v>951</v>
      </c>
      <c r="C90" s="11" t="s">
        <v>67</v>
      </c>
      <c r="D90" s="11" t="s">
        <v>263</v>
      </c>
      <c r="E90" s="11" t="s">
        <v>5</v>
      </c>
      <c r="F90" s="11"/>
      <c r="G90" s="146">
        <f>G91+G98+G109+G105+G120+G127+G134</f>
        <v>41258.42807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1"/>
        <v>2.3025598512580463</v>
      </c>
    </row>
    <row r="91" spans="1:25" ht="18.75" customHeight="1" outlineLevel="5" thickBot="1">
      <c r="A91" s="94" t="s">
        <v>30</v>
      </c>
      <c r="B91" s="90">
        <v>951</v>
      </c>
      <c r="C91" s="91" t="s">
        <v>67</v>
      </c>
      <c r="D91" s="91" t="s">
        <v>271</v>
      </c>
      <c r="E91" s="91" t="s">
        <v>5</v>
      </c>
      <c r="F91" s="91"/>
      <c r="G91" s="145">
        <f>G92+G96</f>
        <v>2045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94</v>
      </c>
      <c r="B92" s="21">
        <v>951</v>
      </c>
      <c r="C92" s="6" t="s">
        <v>67</v>
      </c>
      <c r="D92" s="6" t="s">
        <v>271</v>
      </c>
      <c r="E92" s="6" t="s">
        <v>91</v>
      </c>
      <c r="F92" s="6"/>
      <c r="G92" s="148">
        <f>G93+G94+G95</f>
        <v>1479.728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19.5" customHeight="1" outlineLevel="5" thickBot="1">
      <c r="A93" s="88" t="s">
        <v>258</v>
      </c>
      <c r="B93" s="92">
        <v>951</v>
      </c>
      <c r="C93" s="93" t="s">
        <v>67</v>
      </c>
      <c r="D93" s="93" t="s">
        <v>271</v>
      </c>
      <c r="E93" s="93" t="s">
        <v>92</v>
      </c>
      <c r="F93" s="93"/>
      <c r="G93" s="144">
        <v>1138.359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0.75" customHeight="1" outlineLevel="5" thickBot="1">
      <c r="A94" s="88" t="s">
        <v>260</v>
      </c>
      <c r="B94" s="92">
        <v>951</v>
      </c>
      <c r="C94" s="93" t="s">
        <v>67</v>
      </c>
      <c r="D94" s="93" t="s">
        <v>271</v>
      </c>
      <c r="E94" s="93" t="s">
        <v>93</v>
      </c>
      <c r="F94" s="93"/>
      <c r="G94" s="144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8" t="s">
        <v>253</v>
      </c>
      <c r="B95" s="92">
        <v>951</v>
      </c>
      <c r="C95" s="93" t="s">
        <v>67</v>
      </c>
      <c r="D95" s="93" t="s">
        <v>271</v>
      </c>
      <c r="E95" s="93" t="s">
        <v>254</v>
      </c>
      <c r="F95" s="93"/>
      <c r="G95" s="144">
        <v>341.369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21.75" customHeight="1" outlineLevel="6" thickBot="1">
      <c r="A96" s="5" t="s">
        <v>100</v>
      </c>
      <c r="B96" s="21">
        <v>951</v>
      </c>
      <c r="C96" s="6" t="s">
        <v>67</v>
      </c>
      <c r="D96" s="6" t="s">
        <v>271</v>
      </c>
      <c r="E96" s="6" t="s">
        <v>95</v>
      </c>
      <c r="F96" s="6"/>
      <c r="G96" s="148">
        <f>G97</f>
        <v>565.272</v>
      </c>
      <c r="H96" s="32">
        <f aca="true" t="shared" si="14" ref="H96:P96">H97</f>
        <v>0</v>
      </c>
      <c r="I96" s="32">
        <f t="shared" si="14"/>
        <v>0</v>
      </c>
      <c r="J96" s="32">
        <f t="shared" si="14"/>
        <v>0</v>
      </c>
      <c r="K96" s="32">
        <f t="shared" si="14"/>
        <v>0</v>
      </c>
      <c r="L96" s="32">
        <f t="shared" si="14"/>
        <v>0</v>
      </c>
      <c r="M96" s="32">
        <f t="shared" si="14"/>
        <v>0</v>
      </c>
      <c r="N96" s="32">
        <f t="shared" si="14"/>
        <v>0</v>
      </c>
      <c r="O96" s="32">
        <f t="shared" si="14"/>
        <v>0</v>
      </c>
      <c r="P96" s="32">
        <f t="shared" si="14"/>
        <v>0</v>
      </c>
      <c r="Q96" s="32">
        <f aca="true" t="shared" si="15" ref="Q96:W96">Q97</f>
        <v>0</v>
      </c>
      <c r="R96" s="32">
        <f t="shared" si="15"/>
        <v>0</v>
      </c>
      <c r="S96" s="32">
        <f t="shared" si="15"/>
        <v>0</v>
      </c>
      <c r="T96" s="32">
        <f t="shared" si="15"/>
        <v>0</v>
      </c>
      <c r="U96" s="32">
        <f t="shared" si="15"/>
        <v>0</v>
      </c>
      <c r="V96" s="32">
        <f t="shared" si="15"/>
        <v>0</v>
      </c>
      <c r="W96" s="32">
        <f t="shared" si="15"/>
        <v>0</v>
      </c>
      <c r="X96" s="67">
        <f>X97</f>
        <v>9539.0701</v>
      </c>
      <c r="Y96" s="59">
        <f>X96/G96*100</f>
        <v>1687.5185928190324</v>
      </c>
    </row>
    <row r="97" spans="1:25" ht="32.25" outlineLevel="4" thickBot="1">
      <c r="A97" s="88" t="s">
        <v>101</v>
      </c>
      <c r="B97" s="92">
        <v>951</v>
      </c>
      <c r="C97" s="93" t="s">
        <v>67</v>
      </c>
      <c r="D97" s="93" t="s">
        <v>271</v>
      </c>
      <c r="E97" s="93" t="s">
        <v>96</v>
      </c>
      <c r="F97" s="93"/>
      <c r="G97" s="144">
        <v>565.272</v>
      </c>
      <c r="H97" s="34">
        <f aca="true" t="shared" si="16" ref="H97:X97">H98</f>
        <v>0</v>
      </c>
      <c r="I97" s="34">
        <f t="shared" si="16"/>
        <v>0</v>
      </c>
      <c r="J97" s="34">
        <f t="shared" si="16"/>
        <v>0</v>
      </c>
      <c r="K97" s="34">
        <f t="shared" si="16"/>
        <v>0</v>
      </c>
      <c r="L97" s="34">
        <f t="shared" si="16"/>
        <v>0</v>
      </c>
      <c r="M97" s="34">
        <f t="shared" si="16"/>
        <v>0</v>
      </c>
      <c r="N97" s="34">
        <f t="shared" si="16"/>
        <v>0</v>
      </c>
      <c r="O97" s="34">
        <f t="shared" si="16"/>
        <v>0</v>
      </c>
      <c r="P97" s="34">
        <f t="shared" si="16"/>
        <v>0</v>
      </c>
      <c r="Q97" s="34">
        <f t="shared" si="16"/>
        <v>0</v>
      </c>
      <c r="R97" s="34">
        <f t="shared" si="16"/>
        <v>0</v>
      </c>
      <c r="S97" s="34">
        <f t="shared" si="16"/>
        <v>0</v>
      </c>
      <c r="T97" s="34">
        <f t="shared" si="16"/>
        <v>0</v>
      </c>
      <c r="U97" s="34">
        <f t="shared" si="16"/>
        <v>0</v>
      </c>
      <c r="V97" s="34">
        <f t="shared" si="16"/>
        <v>0</v>
      </c>
      <c r="W97" s="34">
        <f t="shared" si="16"/>
        <v>0</v>
      </c>
      <c r="X97" s="64">
        <f t="shared" si="16"/>
        <v>9539.0701</v>
      </c>
      <c r="Y97" s="59">
        <f>X97/G97*100</f>
        <v>1687.5185928190324</v>
      </c>
    </row>
    <row r="98" spans="1:25" ht="48" outlineLevel="5" thickBot="1">
      <c r="A98" s="113" t="s">
        <v>204</v>
      </c>
      <c r="B98" s="90">
        <v>951</v>
      </c>
      <c r="C98" s="91" t="s">
        <v>67</v>
      </c>
      <c r="D98" s="91" t="s">
        <v>265</v>
      </c>
      <c r="E98" s="91" t="s">
        <v>5</v>
      </c>
      <c r="F98" s="91"/>
      <c r="G98" s="145">
        <f>G99+G103</f>
        <v>14735.75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64.73420151671955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265</v>
      </c>
      <c r="E99" s="6" t="s">
        <v>91</v>
      </c>
      <c r="F99" s="6"/>
      <c r="G99" s="148">
        <f>G100+G101+G102</f>
        <v>14600.2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21.75" customHeight="1" outlineLevel="5" thickBot="1">
      <c r="A100" s="88" t="s">
        <v>258</v>
      </c>
      <c r="B100" s="92">
        <v>951</v>
      </c>
      <c r="C100" s="93" t="s">
        <v>67</v>
      </c>
      <c r="D100" s="93" t="s">
        <v>265</v>
      </c>
      <c r="E100" s="93" t="s">
        <v>92</v>
      </c>
      <c r="F100" s="93"/>
      <c r="G100" s="144">
        <v>10504.7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5.25" customHeight="1" outlineLevel="5" thickBot="1">
      <c r="A101" s="88" t="s">
        <v>260</v>
      </c>
      <c r="B101" s="92">
        <v>951</v>
      </c>
      <c r="C101" s="93" t="s">
        <v>67</v>
      </c>
      <c r="D101" s="93" t="s">
        <v>265</v>
      </c>
      <c r="E101" s="93" t="s">
        <v>93</v>
      </c>
      <c r="F101" s="93"/>
      <c r="G101" s="98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8" t="s">
        <v>253</v>
      </c>
      <c r="B102" s="92">
        <v>951</v>
      </c>
      <c r="C102" s="93" t="s">
        <v>67</v>
      </c>
      <c r="D102" s="93" t="s">
        <v>265</v>
      </c>
      <c r="E102" s="93" t="s">
        <v>254</v>
      </c>
      <c r="F102" s="93"/>
      <c r="G102" s="98">
        <v>4093.5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16.5" customHeight="1" outlineLevel="5" thickBot="1">
      <c r="A103" s="5" t="s">
        <v>100</v>
      </c>
      <c r="B103" s="21">
        <v>951</v>
      </c>
      <c r="C103" s="6" t="s">
        <v>67</v>
      </c>
      <c r="D103" s="6" t="s">
        <v>265</v>
      </c>
      <c r="E103" s="6" t="s">
        <v>95</v>
      </c>
      <c r="F103" s="6"/>
      <c r="G103" s="7">
        <f>G104</f>
        <v>135.55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88" t="s">
        <v>101</v>
      </c>
      <c r="B104" s="92">
        <v>951</v>
      </c>
      <c r="C104" s="93" t="s">
        <v>67</v>
      </c>
      <c r="D104" s="93" t="s">
        <v>265</v>
      </c>
      <c r="E104" s="93" t="s">
        <v>96</v>
      </c>
      <c r="F104" s="93"/>
      <c r="G104" s="98">
        <v>135.55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7" t="e">
        <f>#REF!</f>
        <v>#REF!</v>
      </c>
      <c r="Y104" s="59" t="e">
        <f>X104/G104*100</f>
        <v>#REF!</v>
      </c>
    </row>
    <row r="105" spans="1:25" ht="19.5" customHeight="1" outlineLevel="6" thickBot="1">
      <c r="A105" s="94" t="s">
        <v>140</v>
      </c>
      <c r="B105" s="90">
        <v>951</v>
      </c>
      <c r="C105" s="91" t="s">
        <v>67</v>
      </c>
      <c r="D105" s="91" t="s">
        <v>267</v>
      </c>
      <c r="E105" s="91" t="s">
        <v>5</v>
      </c>
      <c r="F105" s="91"/>
      <c r="G105" s="145">
        <f>G106+G107+G108</f>
        <v>70.17745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70" t="e">
        <f>#REF!+X106</f>
        <v>#REF!</v>
      </c>
      <c r="Y105" s="59" t="e">
        <f>X105/G105*100</f>
        <v>#REF!</v>
      </c>
    </row>
    <row r="106" spans="1:25" ht="16.5" customHeight="1" outlineLevel="4" thickBot="1">
      <c r="A106" s="5" t="s">
        <v>110</v>
      </c>
      <c r="B106" s="21">
        <v>951</v>
      </c>
      <c r="C106" s="6" t="s">
        <v>67</v>
      </c>
      <c r="D106" s="6" t="s">
        <v>267</v>
      </c>
      <c r="E106" s="6" t="s">
        <v>222</v>
      </c>
      <c r="F106" s="6"/>
      <c r="G106" s="148">
        <v>18.5</v>
      </c>
      <c r="H106" s="34">
        <f aca="true" t="shared" si="17" ref="H106:W106">H112</f>
        <v>0</v>
      </c>
      <c r="I106" s="34">
        <f t="shared" si="17"/>
        <v>0</v>
      </c>
      <c r="J106" s="34">
        <f t="shared" si="17"/>
        <v>0</v>
      </c>
      <c r="K106" s="34">
        <f t="shared" si="17"/>
        <v>0</v>
      </c>
      <c r="L106" s="34">
        <f t="shared" si="17"/>
        <v>0</v>
      </c>
      <c r="M106" s="34">
        <f t="shared" si="17"/>
        <v>0</v>
      </c>
      <c r="N106" s="34">
        <f t="shared" si="17"/>
        <v>0</v>
      </c>
      <c r="O106" s="34">
        <f t="shared" si="17"/>
        <v>0</v>
      </c>
      <c r="P106" s="34">
        <f t="shared" si="17"/>
        <v>0</v>
      </c>
      <c r="Q106" s="34">
        <f t="shared" si="17"/>
        <v>0</v>
      </c>
      <c r="R106" s="34">
        <f t="shared" si="17"/>
        <v>0</v>
      </c>
      <c r="S106" s="34">
        <f t="shared" si="17"/>
        <v>0</v>
      </c>
      <c r="T106" s="34">
        <f t="shared" si="17"/>
        <v>0</v>
      </c>
      <c r="U106" s="34">
        <f t="shared" si="17"/>
        <v>0</v>
      </c>
      <c r="V106" s="34">
        <f t="shared" si="17"/>
        <v>0</v>
      </c>
      <c r="W106" s="34">
        <f t="shared" si="17"/>
        <v>0</v>
      </c>
      <c r="X106" s="64">
        <f>X112</f>
        <v>1067.9833</v>
      </c>
      <c r="Y106" s="59">
        <f>X106/G106*100</f>
        <v>5772.882702702703</v>
      </c>
    </row>
    <row r="107" spans="1:25" ht="16.5" customHeight="1" outlineLevel="4" thickBot="1">
      <c r="A107" s="5" t="s">
        <v>104</v>
      </c>
      <c r="B107" s="21">
        <v>951</v>
      </c>
      <c r="C107" s="6" t="s">
        <v>67</v>
      </c>
      <c r="D107" s="6" t="s">
        <v>267</v>
      </c>
      <c r="E107" s="6" t="s">
        <v>99</v>
      </c>
      <c r="F107" s="6"/>
      <c r="G107" s="148">
        <v>1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6.5" customHeight="1" outlineLevel="4" thickBot="1">
      <c r="A108" s="5" t="s">
        <v>363</v>
      </c>
      <c r="B108" s="21">
        <v>951</v>
      </c>
      <c r="C108" s="6" t="s">
        <v>67</v>
      </c>
      <c r="D108" s="6" t="s">
        <v>267</v>
      </c>
      <c r="E108" s="6" t="s">
        <v>364</v>
      </c>
      <c r="F108" s="6"/>
      <c r="G108" s="148">
        <v>50.67745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3.75" customHeight="1" outlineLevel="4" thickBot="1">
      <c r="A109" s="94" t="s">
        <v>141</v>
      </c>
      <c r="B109" s="90">
        <v>951</v>
      </c>
      <c r="C109" s="91" t="s">
        <v>67</v>
      </c>
      <c r="D109" s="91" t="s">
        <v>272</v>
      </c>
      <c r="E109" s="91" t="s">
        <v>5</v>
      </c>
      <c r="F109" s="91"/>
      <c r="G109" s="16">
        <f>G110+G114+G116</f>
        <v>22027.09462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1"/>
      <c r="Y109" s="59"/>
    </row>
    <row r="110" spans="1:25" ht="15.75" customHeight="1" outlineLevel="4" thickBot="1">
      <c r="A110" s="5" t="s">
        <v>112</v>
      </c>
      <c r="B110" s="21">
        <v>951</v>
      </c>
      <c r="C110" s="6" t="s">
        <v>67</v>
      </c>
      <c r="D110" s="6" t="s">
        <v>272</v>
      </c>
      <c r="E110" s="6" t="s">
        <v>111</v>
      </c>
      <c r="F110" s="6"/>
      <c r="G110" s="7">
        <f>G111+G112+G113</f>
        <v>13978.2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1"/>
      <c r="Y110" s="59"/>
    </row>
    <row r="111" spans="1:25" ht="15.75" customHeight="1" outlineLevel="4" thickBot="1">
      <c r="A111" s="88" t="s">
        <v>257</v>
      </c>
      <c r="B111" s="92">
        <v>951</v>
      </c>
      <c r="C111" s="93" t="s">
        <v>67</v>
      </c>
      <c r="D111" s="93" t="s">
        <v>272</v>
      </c>
      <c r="E111" s="93" t="s">
        <v>113</v>
      </c>
      <c r="F111" s="93"/>
      <c r="G111" s="98">
        <v>10971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32.25" outlineLevel="5" thickBot="1">
      <c r="A112" s="88" t="s">
        <v>259</v>
      </c>
      <c r="B112" s="92">
        <v>951</v>
      </c>
      <c r="C112" s="93" t="s">
        <v>67</v>
      </c>
      <c r="D112" s="93" t="s">
        <v>272</v>
      </c>
      <c r="E112" s="93" t="s">
        <v>114</v>
      </c>
      <c r="F112" s="93"/>
      <c r="G112" s="98">
        <v>0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1067.9833</v>
      </c>
      <c r="Y112" s="59">
        <f>X112/G109*100</f>
        <v>4.848498262818104</v>
      </c>
    </row>
    <row r="113" spans="1:25" ht="18.75" customHeight="1" outlineLevel="6" thickBot="1">
      <c r="A113" s="88" t="s">
        <v>255</v>
      </c>
      <c r="B113" s="92">
        <v>951</v>
      </c>
      <c r="C113" s="93" t="s">
        <v>67</v>
      </c>
      <c r="D113" s="93" t="s">
        <v>272</v>
      </c>
      <c r="E113" s="93" t="s">
        <v>256</v>
      </c>
      <c r="F113" s="93"/>
      <c r="G113" s="98">
        <v>3007.2</v>
      </c>
      <c r="H113" s="32" t="e">
        <f aca="true" t="shared" si="18" ref="H113:W113">H114</f>
        <v>#REF!</v>
      </c>
      <c r="I113" s="32" t="e">
        <f t="shared" si="18"/>
        <v>#REF!</v>
      </c>
      <c r="J113" s="32" t="e">
        <f t="shared" si="18"/>
        <v>#REF!</v>
      </c>
      <c r="K113" s="32" t="e">
        <f t="shared" si="18"/>
        <v>#REF!</v>
      </c>
      <c r="L113" s="32" t="e">
        <f t="shared" si="18"/>
        <v>#REF!</v>
      </c>
      <c r="M113" s="32" t="e">
        <f t="shared" si="18"/>
        <v>#REF!</v>
      </c>
      <c r="N113" s="32" t="e">
        <f t="shared" si="18"/>
        <v>#REF!</v>
      </c>
      <c r="O113" s="32" t="e">
        <f t="shared" si="18"/>
        <v>#REF!</v>
      </c>
      <c r="P113" s="32" t="e">
        <f t="shared" si="18"/>
        <v>#REF!</v>
      </c>
      <c r="Q113" s="32" t="e">
        <f t="shared" si="18"/>
        <v>#REF!</v>
      </c>
      <c r="R113" s="32" t="e">
        <f t="shared" si="18"/>
        <v>#REF!</v>
      </c>
      <c r="S113" s="32" t="e">
        <f t="shared" si="18"/>
        <v>#REF!</v>
      </c>
      <c r="T113" s="32" t="e">
        <f t="shared" si="18"/>
        <v>#REF!</v>
      </c>
      <c r="U113" s="32" t="e">
        <f t="shared" si="18"/>
        <v>#REF!</v>
      </c>
      <c r="V113" s="32" t="e">
        <f t="shared" si="18"/>
        <v>#REF!</v>
      </c>
      <c r="W113" s="32" t="e">
        <f t="shared" si="18"/>
        <v>#REF!</v>
      </c>
      <c r="X113" s="67" t="e">
        <f>X114</f>
        <v>#REF!</v>
      </c>
      <c r="Y113" s="59" t="e">
        <f>X113/G110*100</f>
        <v>#REF!</v>
      </c>
    </row>
    <row r="114" spans="1:25" ht="18" customHeight="1" outlineLevel="6" thickBot="1">
      <c r="A114" s="5" t="s">
        <v>100</v>
      </c>
      <c r="B114" s="21">
        <v>951</v>
      </c>
      <c r="C114" s="6" t="s">
        <v>67</v>
      </c>
      <c r="D114" s="6" t="s">
        <v>272</v>
      </c>
      <c r="E114" s="6" t="s">
        <v>95</v>
      </c>
      <c r="F114" s="6"/>
      <c r="G114" s="7">
        <f>G115</f>
        <v>7767.89462</v>
      </c>
      <c r="H114" s="35" t="e">
        <f>#REF!</f>
        <v>#REF!</v>
      </c>
      <c r="I114" s="35" t="e">
        <f>#REF!</f>
        <v>#REF!</v>
      </c>
      <c r="J114" s="35" t="e">
        <f>#REF!</f>
        <v>#REF!</v>
      </c>
      <c r="K114" s="35" t="e">
        <f>#REF!</f>
        <v>#REF!</v>
      </c>
      <c r="L114" s="35" t="e">
        <f>#REF!</f>
        <v>#REF!</v>
      </c>
      <c r="M114" s="35" t="e">
        <f>#REF!</f>
        <v>#REF!</v>
      </c>
      <c r="N114" s="35" t="e">
        <f>#REF!</f>
        <v>#REF!</v>
      </c>
      <c r="O114" s="35" t="e">
        <f>#REF!</f>
        <v>#REF!</v>
      </c>
      <c r="P114" s="35" t="e">
        <f>#REF!</f>
        <v>#REF!</v>
      </c>
      <c r="Q114" s="35" t="e">
        <f>#REF!</f>
        <v>#REF!</v>
      </c>
      <c r="R114" s="35" t="e">
        <f>#REF!</f>
        <v>#REF!</v>
      </c>
      <c r="S114" s="35" t="e">
        <f>#REF!</f>
        <v>#REF!</v>
      </c>
      <c r="T114" s="35" t="e">
        <f>#REF!</f>
        <v>#REF!</v>
      </c>
      <c r="U114" s="35" t="e">
        <f>#REF!</f>
        <v>#REF!</v>
      </c>
      <c r="V114" s="35" t="e">
        <f>#REF!</f>
        <v>#REF!</v>
      </c>
      <c r="W114" s="35" t="e">
        <f>#REF!</f>
        <v>#REF!</v>
      </c>
      <c r="X114" s="71" t="e">
        <f>#REF!</f>
        <v>#REF!</v>
      </c>
      <c r="Y114" s="59" t="e">
        <f>X114/G111*100</f>
        <v>#REF!</v>
      </c>
    </row>
    <row r="115" spans="1:25" ht="32.25" outlineLevel="6" thickBot="1">
      <c r="A115" s="88" t="s">
        <v>101</v>
      </c>
      <c r="B115" s="92">
        <v>951</v>
      </c>
      <c r="C115" s="93" t="s">
        <v>67</v>
      </c>
      <c r="D115" s="93" t="s">
        <v>272</v>
      </c>
      <c r="E115" s="93" t="s">
        <v>96</v>
      </c>
      <c r="F115" s="93"/>
      <c r="G115" s="98">
        <v>7767.89462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5" t="s">
        <v>102</v>
      </c>
      <c r="B116" s="21">
        <v>951</v>
      </c>
      <c r="C116" s="6" t="s">
        <v>67</v>
      </c>
      <c r="D116" s="6" t="s">
        <v>272</v>
      </c>
      <c r="E116" s="6" t="s">
        <v>97</v>
      </c>
      <c r="F116" s="6"/>
      <c r="G116" s="7">
        <f>G117+G118+G119</f>
        <v>281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7.25" customHeight="1" outlineLevel="6" thickBot="1">
      <c r="A117" s="88" t="s">
        <v>103</v>
      </c>
      <c r="B117" s="92">
        <v>951</v>
      </c>
      <c r="C117" s="93" t="s">
        <v>67</v>
      </c>
      <c r="D117" s="93" t="s">
        <v>272</v>
      </c>
      <c r="E117" s="93" t="s">
        <v>98</v>
      </c>
      <c r="F117" s="93"/>
      <c r="G117" s="98">
        <v>252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16.5" outlineLevel="6" thickBot="1">
      <c r="A118" s="88" t="s">
        <v>104</v>
      </c>
      <c r="B118" s="92">
        <v>951</v>
      </c>
      <c r="C118" s="93" t="s">
        <v>67</v>
      </c>
      <c r="D118" s="93" t="s">
        <v>272</v>
      </c>
      <c r="E118" s="93" t="s">
        <v>99</v>
      </c>
      <c r="F118" s="93"/>
      <c r="G118" s="98">
        <v>21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88" t="s">
        <v>363</v>
      </c>
      <c r="B119" s="92">
        <v>951</v>
      </c>
      <c r="C119" s="93" t="s">
        <v>67</v>
      </c>
      <c r="D119" s="93" t="s">
        <v>272</v>
      </c>
      <c r="E119" s="93" t="s">
        <v>99</v>
      </c>
      <c r="F119" s="93"/>
      <c r="G119" s="98">
        <v>8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114" t="s">
        <v>142</v>
      </c>
      <c r="B120" s="90">
        <v>951</v>
      </c>
      <c r="C120" s="91" t="s">
        <v>67</v>
      </c>
      <c r="D120" s="91" t="s">
        <v>273</v>
      </c>
      <c r="E120" s="91" t="s">
        <v>5</v>
      </c>
      <c r="F120" s="91"/>
      <c r="G120" s="145">
        <f>G121+G125</f>
        <v>1090.057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94</v>
      </c>
      <c r="B121" s="21">
        <v>951</v>
      </c>
      <c r="C121" s="6" t="s">
        <v>67</v>
      </c>
      <c r="D121" s="6" t="s">
        <v>273</v>
      </c>
      <c r="E121" s="6" t="s">
        <v>91</v>
      </c>
      <c r="F121" s="6"/>
      <c r="G121" s="148">
        <f>G122+G123+G124</f>
        <v>1020.377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19.5" customHeight="1" outlineLevel="6" thickBot="1">
      <c r="A122" s="88" t="s">
        <v>258</v>
      </c>
      <c r="B122" s="92">
        <v>951</v>
      </c>
      <c r="C122" s="93" t="s">
        <v>67</v>
      </c>
      <c r="D122" s="93" t="s">
        <v>273</v>
      </c>
      <c r="E122" s="93" t="s">
        <v>92</v>
      </c>
      <c r="F122" s="93"/>
      <c r="G122" s="144">
        <v>785.555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1.5" customHeight="1" outlineLevel="6" thickBot="1">
      <c r="A123" s="88" t="s">
        <v>260</v>
      </c>
      <c r="B123" s="92">
        <v>951</v>
      </c>
      <c r="C123" s="93" t="s">
        <v>67</v>
      </c>
      <c r="D123" s="93" t="s">
        <v>273</v>
      </c>
      <c r="E123" s="93" t="s">
        <v>93</v>
      </c>
      <c r="F123" s="93"/>
      <c r="G123" s="144">
        <v>0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48" outlineLevel="6" thickBot="1">
      <c r="A124" s="88" t="s">
        <v>253</v>
      </c>
      <c r="B124" s="92">
        <v>951</v>
      </c>
      <c r="C124" s="93" t="s">
        <v>67</v>
      </c>
      <c r="D124" s="93" t="s">
        <v>273</v>
      </c>
      <c r="E124" s="93" t="s">
        <v>254</v>
      </c>
      <c r="F124" s="93"/>
      <c r="G124" s="144">
        <v>234.822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15" customHeight="1" outlineLevel="6" thickBot="1">
      <c r="A125" s="5" t="s">
        <v>100</v>
      </c>
      <c r="B125" s="21">
        <v>951</v>
      </c>
      <c r="C125" s="6" t="s">
        <v>67</v>
      </c>
      <c r="D125" s="6" t="s">
        <v>273</v>
      </c>
      <c r="E125" s="6" t="s">
        <v>95</v>
      </c>
      <c r="F125" s="6"/>
      <c r="G125" s="7">
        <f>G126</f>
        <v>69.68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88" t="s">
        <v>101</v>
      </c>
      <c r="B126" s="92">
        <v>951</v>
      </c>
      <c r="C126" s="93" t="s">
        <v>67</v>
      </c>
      <c r="D126" s="93" t="s">
        <v>274</v>
      </c>
      <c r="E126" s="93" t="s">
        <v>96</v>
      </c>
      <c r="F126" s="93"/>
      <c r="G126" s="98">
        <v>69.68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114" t="s">
        <v>143</v>
      </c>
      <c r="B127" s="90">
        <v>951</v>
      </c>
      <c r="C127" s="91" t="s">
        <v>67</v>
      </c>
      <c r="D127" s="91" t="s">
        <v>274</v>
      </c>
      <c r="E127" s="91" t="s">
        <v>5</v>
      </c>
      <c r="F127" s="91"/>
      <c r="G127" s="145">
        <f>G128+G132</f>
        <v>582.2869999999999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5" t="s">
        <v>94</v>
      </c>
      <c r="B128" s="21">
        <v>951</v>
      </c>
      <c r="C128" s="6" t="s">
        <v>67</v>
      </c>
      <c r="D128" s="6" t="s">
        <v>274</v>
      </c>
      <c r="E128" s="6" t="s">
        <v>91</v>
      </c>
      <c r="F128" s="6"/>
      <c r="G128" s="148">
        <f>G129+G130+G131</f>
        <v>547.636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8.75" customHeight="1" outlineLevel="6" thickBot="1">
      <c r="A129" s="88" t="s">
        <v>258</v>
      </c>
      <c r="B129" s="92">
        <v>951</v>
      </c>
      <c r="C129" s="93" t="s">
        <v>67</v>
      </c>
      <c r="D129" s="93" t="s">
        <v>274</v>
      </c>
      <c r="E129" s="93" t="s">
        <v>92</v>
      </c>
      <c r="F129" s="93"/>
      <c r="G129" s="144">
        <v>421.539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3" customHeight="1" outlineLevel="6" thickBot="1">
      <c r="A130" s="88" t="s">
        <v>260</v>
      </c>
      <c r="B130" s="92">
        <v>951</v>
      </c>
      <c r="C130" s="93" t="s">
        <v>67</v>
      </c>
      <c r="D130" s="93" t="s">
        <v>274</v>
      </c>
      <c r="E130" s="93" t="s">
        <v>93</v>
      </c>
      <c r="F130" s="93"/>
      <c r="G130" s="144">
        <v>0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48" outlineLevel="6" thickBot="1">
      <c r="A131" s="88" t="s">
        <v>253</v>
      </c>
      <c r="B131" s="92">
        <v>951</v>
      </c>
      <c r="C131" s="93" t="s">
        <v>67</v>
      </c>
      <c r="D131" s="93" t="s">
        <v>274</v>
      </c>
      <c r="E131" s="93" t="s">
        <v>254</v>
      </c>
      <c r="F131" s="93"/>
      <c r="G131" s="144">
        <v>126.097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8.75" customHeight="1" outlineLevel="6" thickBot="1">
      <c r="A132" s="5" t="s">
        <v>100</v>
      </c>
      <c r="B132" s="21">
        <v>951</v>
      </c>
      <c r="C132" s="6" t="s">
        <v>67</v>
      </c>
      <c r="D132" s="6" t="s">
        <v>274</v>
      </c>
      <c r="E132" s="6" t="s">
        <v>95</v>
      </c>
      <c r="F132" s="6"/>
      <c r="G132" s="148">
        <f>G133</f>
        <v>34.651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88" t="s">
        <v>101</v>
      </c>
      <c r="B133" s="92">
        <v>951</v>
      </c>
      <c r="C133" s="93" t="s">
        <v>67</v>
      </c>
      <c r="D133" s="93" t="s">
        <v>274</v>
      </c>
      <c r="E133" s="93" t="s">
        <v>96</v>
      </c>
      <c r="F133" s="93"/>
      <c r="G133" s="144">
        <v>34.651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114" t="s">
        <v>144</v>
      </c>
      <c r="B134" s="90">
        <v>951</v>
      </c>
      <c r="C134" s="91" t="s">
        <v>67</v>
      </c>
      <c r="D134" s="91" t="s">
        <v>275</v>
      </c>
      <c r="E134" s="91" t="s">
        <v>5</v>
      </c>
      <c r="F134" s="91"/>
      <c r="G134" s="145">
        <f>G135+G138</f>
        <v>708.062</v>
      </c>
      <c r="H134" s="32">
        <f aca="true" t="shared" si="19" ref="H134:W134">H135</f>
        <v>0</v>
      </c>
      <c r="I134" s="32">
        <f t="shared" si="19"/>
        <v>0</v>
      </c>
      <c r="J134" s="32">
        <f t="shared" si="19"/>
        <v>0</v>
      </c>
      <c r="K134" s="32">
        <f t="shared" si="19"/>
        <v>0</v>
      </c>
      <c r="L134" s="32">
        <f t="shared" si="19"/>
        <v>0</v>
      </c>
      <c r="M134" s="32">
        <f t="shared" si="19"/>
        <v>0</v>
      </c>
      <c r="N134" s="32">
        <f t="shared" si="19"/>
        <v>0</v>
      </c>
      <c r="O134" s="32">
        <f t="shared" si="19"/>
        <v>0</v>
      </c>
      <c r="P134" s="32">
        <f t="shared" si="19"/>
        <v>0</v>
      </c>
      <c r="Q134" s="32">
        <f t="shared" si="19"/>
        <v>0</v>
      </c>
      <c r="R134" s="32">
        <f t="shared" si="19"/>
        <v>0</v>
      </c>
      <c r="S134" s="32">
        <f t="shared" si="19"/>
        <v>0</v>
      </c>
      <c r="T134" s="32">
        <f t="shared" si="19"/>
        <v>0</v>
      </c>
      <c r="U134" s="32">
        <f t="shared" si="19"/>
        <v>0</v>
      </c>
      <c r="V134" s="32">
        <f t="shared" si="19"/>
        <v>0</v>
      </c>
      <c r="W134" s="32">
        <f t="shared" si="19"/>
        <v>0</v>
      </c>
      <c r="X134" s="67">
        <f>X135</f>
        <v>332.248</v>
      </c>
      <c r="Y134" s="59">
        <f>X134/G129*100</f>
        <v>78.81785552463711</v>
      </c>
    </row>
    <row r="135" spans="1:25" ht="32.25" outlineLevel="6" thickBot="1">
      <c r="A135" s="5" t="s">
        <v>94</v>
      </c>
      <c r="B135" s="21">
        <v>951</v>
      </c>
      <c r="C135" s="6" t="s">
        <v>67</v>
      </c>
      <c r="D135" s="6" t="s">
        <v>275</v>
      </c>
      <c r="E135" s="6" t="s">
        <v>91</v>
      </c>
      <c r="F135" s="6"/>
      <c r="G135" s="148">
        <f>G136+G137</f>
        <v>679.162</v>
      </c>
      <c r="H135" s="2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45"/>
      <c r="X135" s="65">
        <v>332.248</v>
      </c>
      <c r="Y135" s="59" t="e">
        <f>X135/G130*100</f>
        <v>#DIV/0!</v>
      </c>
    </row>
    <row r="136" spans="1:25" ht="17.25" customHeight="1" outlineLevel="6" thickBot="1">
      <c r="A136" s="88" t="s">
        <v>258</v>
      </c>
      <c r="B136" s="92">
        <v>951</v>
      </c>
      <c r="C136" s="93" t="s">
        <v>67</v>
      </c>
      <c r="D136" s="93" t="s">
        <v>275</v>
      </c>
      <c r="E136" s="93" t="s">
        <v>92</v>
      </c>
      <c r="F136" s="115"/>
      <c r="G136" s="144">
        <v>522.533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48" outlineLevel="6" thickBot="1">
      <c r="A137" s="88" t="s">
        <v>253</v>
      </c>
      <c r="B137" s="92">
        <v>951</v>
      </c>
      <c r="C137" s="93" t="s">
        <v>67</v>
      </c>
      <c r="D137" s="93" t="s">
        <v>275</v>
      </c>
      <c r="E137" s="93" t="s">
        <v>254</v>
      </c>
      <c r="F137" s="115"/>
      <c r="G137" s="144">
        <v>156.629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customHeight="1" outlineLevel="6" thickBot="1">
      <c r="A138" s="5" t="s">
        <v>100</v>
      </c>
      <c r="B138" s="21">
        <v>951</v>
      </c>
      <c r="C138" s="6" t="s">
        <v>67</v>
      </c>
      <c r="D138" s="6" t="s">
        <v>275</v>
      </c>
      <c r="E138" s="6" t="s">
        <v>95</v>
      </c>
      <c r="F138" s="116"/>
      <c r="G138" s="148">
        <f>G139</f>
        <v>28.9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4.5" customHeight="1" outlineLevel="6" thickBot="1">
      <c r="A139" s="88" t="s">
        <v>101</v>
      </c>
      <c r="B139" s="92">
        <v>951</v>
      </c>
      <c r="C139" s="93" t="s">
        <v>67</v>
      </c>
      <c r="D139" s="93" t="s">
        <v>275</v>
      </c>
      <c r="E139" s="93" t="s">
        <v>96</v>
      </c>
      <c r="F139" s="115"/>
      <c r="G139" s="144">
        <v>28.9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16.5" outlineLevel="6" thickBot="1">
      <c r="A140" s="13" t="s">
        <v>145</v>
      </c>
      <c r="B140" s="19">
        <v>951</v>
      </c>
      <c r="C140" s="11" t="s">
        <v>67</v>
      </c>
      <c r="D140" s="11" t="s">
        <v>261</v>
      </c>
      <c r="E140" s="11" t="s">
        <v>5</v>
      </c>
      <c r="F140" s="11"/>
      <c r="G140" s="12">
        <f>G148+G155+G141+G162+G167+G170+G173</f>
        <v>11773.399000000001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7.5" customHeight="1" outlineLevel="6" thickBot="1">
      <c r="A141" s="114" t="s">
        <v>224</v>
      </c>
      <c r="B141" s="90">
        <v>951</v>
      </c>
      <c r="C141" s="107" t="s">
        <v>67</v>
      </c>
      <c r="D141" s="107" t="s">
        <v>276</v>
      </c>
      <c r="E141" s="107" t="s">
        <v>5</v>
      </c>
      <c r="F141" s="107"/>
      <c r="G141" s="123">
        <f>G142+G145</f>
        <v>30</v>
      </c>
      <c r="H141" s="32">
        <f aca="true" t="shared" si="20" ref="H141:W141">H143</f>
        <v>0</v>
      </c>
      <c r="I141" s="32">
        <f t="shared" si="20"/>
        <v>0</v>
      </c>
      <c r="J141" s="32">
        <f t="shared" si="20"/>
        <v>0</v>
      </c>
      <c r="K141" s="32">
        <f t="shared" si="20"/>
        <v>0</v>
      </c>
      <c r="L141" s="32">
        <f t="shared" si="20"/>
        <v>0</v>
      </c>
      <c r="M141" s="32">
        <f t="shared" si="20"/>
        <v>0</v>
      </c>
      <c r="N141" s="32">
        <f t="shared" si="20"/>
        <v>0</v>
      </c>
      <c r="O141" s="32">
        <f t="shared" si="20"/>
        <v>0</v>
      </c>
      <c r="P141" s="32">
        <f t="shared" si="20"/>
        <v>0</v>
      </c>
      <c r="Q141" s="32">
        <f t="shared" si="20"/>
        <v>0</v>
      </c>
      <c r="R141" s="32">
        <f t="shared" si="20"/>
        <v>0</v>
      </c>
      <c r="S141" s="32">
        <f t="shared" si="20"/>
        <v>0</v>
      </c>
      <c r="T141" s="32">
        <f t="shared" si="20"/>
        <v>0</v>
      </c>
      <c r="U141" s="32">
        <f t="shared" si="20"/>
        <v>0</v>
      </c>
      <c r="V141" s="32">
        <f t="shared" si="20"/>
        <v>0</v>
      </c>
      <c r="W141" s="32">
        <f t="shared" si="20"/>
        <v>0</v>
      </c>
      <c r="X141" s="67">
        <f>X143</f>
        <v>330.176</v>
      </c>
      <c r="Y141" s="59">
        <f>X141/G136*100</f>
        <v>63.18758815232721</v>
      </c>
    </row>
    <row r="142" spans="1:25" ht="32.25" outlineLevel="6" thickBot="1">
      <c r="A142" s="5" t="s">
        <v>199</v>
      </c>
      <c r="B142" s="21">
        <v>951</v>
      </c>
      <c r="C142" s="6" t="s">
        <v>67</v>
      </c>
      <c r="D142" s="6" t="s">
        <v>277</v>
      </c>
      <c r="E142" s="6" t="s">
        <v>5</v>
      </c>
      <c r="F142" s="11"/>
      <c r="G142" s="7">
        <f>G143</f>
        <v>0</v>
      </c>
      <c r="H142" s="83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150"/>
      <c r="Y142" s="59"/>
    </row>
    <row r="143" spans="1:25" ht="20.25" customHeight="1" outlineLevel="6" thickBot="1">
      <c r="A143" s="88" t="s">
        <v>100</v>
      </c>
      <c r="B143" s="92">
        <v>951</v>
      </c>
      <c r="C143" s="93" t="s">
        <v>67</v>
      </c>
      <c r="D143" s="93" t="s">
        <v>277</v>
      </c>
      <c r="E143" s="93" t="s">
        <v>95</v>
      </c>
      <c r="F143" s="11"/>
      <c r="G143" s="98">
        <f>G144</f>
        <v>0</v>
      </c>
      <c r="H143" s="2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45"/>
      <c r="X143" s="65">
        <v>330.176</v>
      </c>
      <c r="Y143" s="59">
        <f>X143/G138*100</f>
        <v>1142.477508650519</v>
      </c>
    </row>
    <row r="144" spans="1:25" ht="32.25" outlineLevel="6" thickBot="1">
      <c r="A144" s="88" t="s">
        <v>101</v>
      </c>
      <c r="B144" s="92">
        <v>951</v>
      </c>
      <c r="C144" s="93" t="s">
        <v>67</v>
      </c>
      <c r="D144" s="93" t="s">
        <v>277</v>
      </c>
      <c r="E144" s="93" t="s">
        <v>96</v>
      </c>
      <c r="F144" s="11"/>
      <c r="G144" s="98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6" customHeight="1" outlineLevel="6" thickBot="1">
      <c r="A145" s="5" t="s">
        <v>198</v>
      </c>
      <c r="B145" s="21">
        <v>951</v>
      </c>
      <c r="C145" s="6" t="s">
        <v>67</v>
      </c>
      <c r="D145" s="6" t="s">
        <v>278</v>
      </c>
      <c r="E145" s="6" t="s">
        <v>5</v>
      </c>
      <c r="F145" s="11"/>
      <c r="G145" s="7">
        <f>G146</f>
        <v>30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18.75" customHeight="1" outlineLevel="6" thickBot="1">
      <c r="A146" s="88" t="s">
        <v>100</v>
      </c>
      <c r="B146" s="92">
        <v>951</v>
      </c>
      <c r="C146" s="93" t="s">
        <v>67</v>
      </c>
      <c r="D146" s="93" t="s">
        <v>278</v>
      </c>
      <c r="E146" s="93" t="s">
        <v>95</v>
      </c>
      <c r="F146" s="11"/>
      <c r="G146" s="98">
        <f>G147</f>
        <v>30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88" t="s">
        <v>101</v>
      </c>
      <c r="B147" s="92">
        <v>951</v>
      </c>
      <c r="C147" s="93" t="s">
        <v>67</v>
      </c>
      <c r="D147" s="93" t="s">
        <v>278</v>
      </c>
      <c r="E147" s="93" t="s">
        <v>96</v>
      </c>
      <c r="F147" s="11"/>
      <c r="G147" s="98">
        <v>30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24" customHeight="1" outlineLevel="6" thickBot="1">
      <c r="A148" s="94" t="s">
        <v>225</v>
      </c>
      <c r="B148" s="90">
        <v>951</v>
      </c>
      <c r="C148" s="91" t="s">
        <v>67</v>
      </c>
      <c r="D148" s="91" t="s">
        <v>279</v>
      </c>
      <c r="E148" s="91" t="s">
        <v>5</v>
      </c>
      <c r="F148" s="91"/>
      <c r="G148" s="16">
        <f>G149+G152</f>
        <v>50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146</v>
      </c>
      <c r="B149" s="21">
        <v>951</v>
      </c>
      <c r="C149" s="6" t="s">
        <v>67</v>
      </c>
      <c r="D149" s="6" t="s">
        <v>280</v>
      </c>
      <c r="E149" s="6" t="s">
        <v>5</v>
      </c>
      <c r="F149" s="6"/>
      <c r="G149" s="7">
        <f>G150</f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9.5" customHeight="1" outlineLevel="6" thickBot="1">
      <c r="A150" s="88" t="s">
        <v>100</v>
      </c>
      <c r="B150" s="92">
        <v>951</v>
      </c>
      <c r="C150" s="93" t="s">
        <v>67</v>
      </c>
      <c r="D150" s="93" t="s">
        <v>280</v>
      </c>
      <c r="E150" s="93" t="s">
        <v>95</v>
      </c>
      <c r="F150" s="93"/>
      <c r="G150" s="98">
        <f>G151</f>
        <v>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3" customHeight="1" outlineLevel="6" thickBot="1">
      <c r="A151" s="88" t="s">
        <v>101</v>
      </c>
      <c r="B151" s="92">
        <v>951</v>
      </c>
      <c r="C151" s="93" t="s">
        <v>67</v>
      </c>
      <c r="D151" s="93" t="s">
        <v>280</v>
      </c>
      <c r="E151" s="93" t="s">
        <v>96</v>
      </c>
      <c r="F151" s="93"/>
      <c r="G151" s="98">
        <v>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5" t="s">
        <v>147</v>
      </c>
      <c r="B152" s="21">
        <v>951</v>
      </c>
      <c r="C152" s="6" t="s">
        <v>67</v>
      </c>
      <c r="D152" s="6" t="s">
        <v>281</v>
      </c>
      <c r="E152" s="6" t="s">
        <v>5</v>
      </c>
      <c r="F152" s="6"/>
      <c r="G152" s="7">
        <f>G153</f>
        <v>50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17.25" customHeight="1" outlineLevel="6" thickBot="1">
      <c r="A153" s="88" t="s">
        <v>100</v>
      </c>
      <c r="B153" s="92">
        <v>951</v>
      </c>
      <c r="C153" s="93" t="s">
        <v>67</v>
      </c>
      <c r="D153" s="93" t="s">
        <v>281</v>
      </c>
      <c r="E153" s="93" t="s">
        <v>95</v>
      </c>
      <c r="F153" s="93"/>
      <c r="G153" s="98">
        <f>G154</f>
        <v>50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8" t="s">
        <v>101</v>
      </c>
      <c r="B154" s="92">
        <v>951</v>
      </c>
      <c r="C154" s="93" t="s">
        <v>67</v>
      </c>
      <c r="D154" s="93" t="s">
        <v>281</v>
      </c>
      <c r="E154" s="93" t="s">
        <v>96</v>
      </c>
      <c r="F154" s="93"/>
      <c r="G154" s="98">
        <v>50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4" t="s">
        <v>226</v>
      </c>
      <c r="B155" s="90">
        <v>951</v>
      </c>
      <c r="C155" s="91" t="s">
        <v>67</v>
      </c>
      <c r="D155" s="91" t="s">
        <v>282</v>
      </c>
      <c r="E155" s="91" t="s">
        <v>5</v>
      </c>
      <c r="F155" s="91"/>
      <c r="G155" s="16">
        <f>G156+G159</f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148</v>
      </c>
      <c r="B156" s="21">
        <v>951</v>
      </c>
      <c r="C156" s="6" t="s">
        <v>67</v>
      </c>
      <c r="D156" s="6" t="s">
        <v>283</v>
      </c>
      <c r="E156" s="6" t="s">
        <v>5</v>
      </c>
      <c r="F156" s="6"/>
      <c r="G156" s="7">
        <f>G157</f>
        <v>10</v>
      </c>
      <c r="H156" s="32">
        <f aca="true" t="shared" si="21" ref="H156:W156">H157</f>
        <v>0</v>
      </c>
      <c r="I156" s="32">
        <f t="shared" si="21"/>
        <v>0</v>
      </c>
      <c r="J156" s="32">
        <f t="shared" si="21"/>
        <v>0</v>
      </c>
      <c r="K156" s="32">
        <f t="shared" si="21"/>
        <v>0</v>
      </c>
      <c r="L156" s="32">
        <f t="shared" si="21"/>
        <v>0</v>
      </c>
      <c r="M156" s="32">
        <f t="shared" si="21"/>
        <v>0</v>
      </c>
      <c r="N156" s="32">
        <f t="shared" si="21"/>
        <v>0</v>
      </c>
      <c r="O156" s="32">
        <f t="shared" si="21"/>
        <v>0</v>
      </c>
      <c r="P156" s="32">
        <f t="shared" si="21"/>
        <v>0</v>
      </c>
      <c r="Q156" s="32">
        <f t="shared" si="21"/>
        <v>0</v>
      </c>
      <c r="R156" s="32">
        <f t="shared" si="21"/>
        <v>0</v>
      </c>
      <c r="S156" s="32">
        <f t="shared" si="21"/>
        <v>0</v>
      </c>
      <c r="T156" s="32">
        <f t="shared" si="21"/>
        <v>0</v>
      </c>
      <c r="U156" s="32">
        <f t="shared" si="21"/>
        <v>0</v>
      </c>
      <c r="V156" s="32">
        <f t="shared" si="21"/>
        <v>0</v>
      </c>
      <c r="W156" s="32">
        <f t="shared" si="21"/>
        <v>0</v>
      </c>
      <c r="X156" s="67">
        <f>X157</f>
        <v>409.75398</v>
      </c>
      <c r="Y156" s="59" t="e">
        <f>X156/G150*100</f>
        <v>#DIV/0!</v>
      </c>
    </row>
    <row r="157" spans="1:25" ht="19.5" customHeight="1" outlineLevel="6" thickBot="1">
      <c r="A157" s="88" t="s">
        <v>100</v>
      </c>
      <c r="B157" s="92">
        <v>951</v>
      </c>
      <c r="C157" s="93" t="s">
        <v>67</v>
      </c>
      <c r="D157" s="93" t="s">
        <v>283</v>
      </c>
      <c r="E157" s="93" t="s">
        <v>95</v>
      </c>
      <c r="F157" s="93"/>
      <c r="G157" s="98">
        <f>G158</f>
        <v>10</v>
      </c>
      <c r="H157" s="2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45"/>
      <c r="X157" s="65">
        <v>409.75398</v>
      </c>
      <c r="Y157" s="59" t="e">
        <f>X157/G151*100</f>
        <v>#DIV/0!</v>
      </c>
    </row>
    <row r="158" spans="1:25" ht="32.25" outlineLevel="6" thickBot="1">
      <c r="A158" s="88" t="s">
        <v>101</v>
      </c>
      <c r="B158" s="92">
        <v>951</v>
      </c>
      <c r="C158" s="93" t="s">
        <v>67</v>
      </c>
      <c r="D158" s="93" t="s">
        <v>283</v>
      </c>
      <c r="E158" s="93" t="s">
        <v>96</v>
      </c>
      <c r="F158" s="93"/>
      <c r="G158" s="98">
        <v>10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5" t="s">
        <v>365</v>
      </c>
      <c r="B159" s="21">
        <v>951</v>
      </c>
      <c r="C159" s="6" t="s">
        <v>67</v>
      </c>
      <c r="D159" s="6" t="s">
        <v>366</v>
      </c>
      <c r="E159" s="6" t="s">
        <v>5</v>
      </c>
      <c r="F159" s="6"/>
      <c r="G159" s="7">
        <f>G160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21" customHeight="1" outlineLevel="6" thickBot="1">
      <c r="A160" s="88" t="s">
        <v>100</v>
      </c>
      <c r="B160" s="92">
        <v>951</v>
      </c>
      <c r="C160" s="93" t="s">
        <v>67</v>
      </c>
      <c r="D160" s="93" t="s">
        <v>366</v>
      </c>
      <c r="E160" s="93" t="s">
        <v>95</v>
      </c>
      <c r="F160" s="93"/>
      <c r="G160" s="98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88" t="s">
        <v>101</v>
      </c>
      <c r="B161" s="92">
        <v>951</v>
      </c>
      <c r="C161" s="93" t="s">
        <v>67</v>
      </c>
      <c r="D161" s="93" t="s">
        <v>366</v>
      </c>
      <c r="E161" s="93" t="s">
        <v>96</v>
      </c>
      <c r="F161" s="93"/>
      <c r="G161" s="98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48" outlineLevel="6" thickBot="1">
      <c r="A162" s="94" t="s">
        <v>357</v>
      </c>
      <c r="B162" s="90">
        <v>951</v>
      </c>
      <c r="C162" s="91" t="s">
        <v>67</v>
      </c>
      <c r="D162" s="91" t="s">
        <v>353</v>
      </c>
      <c r="E162" s="91" t="s">
        <v>5</v>
      </c>
      <c r="F162" s="91"/>
      <c r="G162" s="145">
        <f>G163+G165</f>
        <v>11548.399000000001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16.5" outlineLevel="6" thickBot="1">
      <c r="A163" s="5" t="s">
        <v>120</v>
      </c>
      <c r="B163" s="21">
        <v>951</v>
      </c>
      <c r="C163" s="6" t="s">
        <v>67</v>
      </c>
      <c r="D163" s="6" t="s">
        <v>375</v>
      </c>
      <c r="E163" s="6" t="s">
        <v>119</v>
      </c>
      <c r="F163" s="6"/>
      <c r="G163" s="148">
        <f>G164</f>
        <v>4042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48" outlineLevel="6" thickBot="1">
      <c r="A164" s="99" t="s">
        <v>206</v>
      </c>
      <c r="B164" s="92">
        <v>951</v>
      </c>
      <c r="C164" s="93" t="s">
        <v>67</v>
      </c>
      <c r="D164" s="93" t="s">
        <v>375</v>
      </c>
      <c r="E164" s="93" t="s">
        <v>89</v>
      </c>
      <c r="F164" s="93"/>
      <c r="G164" s="144">
        <v>4042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16.5" outlineLevel="6" thickBot="1">
      <c r="A165" s="5" t="s">
        <v>120</v>
      </c>
      <c r="B165" s="21">
        <v>951</v>
      </c>
      <c r="C165" s="6" t="s">
        <v>67</v>
      </c>
      <c r="D165" s="6" t="s">
        <v>356</v>
      </c>
      <c r="E165" s="6" t="s">
        <v>119</v>
      </c>
      <c r="F165" s="6"/>
      <c r="G165" s="148">
        <f>G166</f>
        <v>7506.399</v>
      </c>
      <c r="H165" s="40">
        <f aca="true" t="shared" si="22" ref="H165:X165">H166</f>
        <v>0</v>
      </c>
      <c r="I165" s="40">
        <f t="shared" si="22"/>
        <v>0</v>
      </c>
      <c r="J165" s="40">
        <f t="shared" si="22"/>
        <v>0</v>
      </c>
      <c r="K165" s="40">
        <f t="shared" si="22"/>
        <v>0</v>
      </c>
      <c r="L165" s="40">
        <f t="shared" si="22"/>
        <v>0</v>
      </c>
      <c r="M165" s="40">
        <f t="shared" si="22"/>
        <v>0</v>
      </c>
      <c r="N165" s="40">
        <f t="shared" si="22"/>
        <v>0</v>
      </c>
      <c r="O165" s="40">
        <f t="shared" si="22"/>
        <v>0</v>
      </c>
      <c r="P165" s="40">
        <f t="shared" si="22"/>
        <v>0</v>
      </c>
      <c r="Q165" s="40">
        <f t="shared" si="22"/>
        <v>0</v>
      </c>
      <c r="R165" s="40">
        <f t="shared" si="22"/>
        <v>0</v>
      </c>
      <c r="S165" s="40">
        <f t="shared" si="22"/>
        <v>0</v>
      </c>
      <c r="T165" s="40">
        <f t="shared" si="22"/>
        <v>0</v>
      </c>
      <c r="U165" s="40">
        <f t="shared" si="22"/>
        <v>0</v>
      </c>
      <c r="V165" s="40">
        <f t="shared" si="22"/>
        <v>0</v>
      </c>
      <c r="W165" s="40">
        <f t="shared" si="22"/>
        <v>0</v>
      </c>
      <c r="X165" s="72">
        <f t="shared" si="22"/>
        <v>1027.32</v>
      </c>
      <c r="Y165" s="59">
        <f>X165/G156*100</f>
        <v>10273.2</v>
      </c>
    </row>
    <row r="166" spans="1:25" ht="48" outlineLevel="6" thickBot="1">
      <c r="A166" s="99" t="s">
        <v>206</v>
      </c>
      <c r="B166" s="92">
        <v>951</v>
      </c>
      <c r="C166" s="93" t="s">
        <v>67</v>
      </c>
      <c r="D166" s="93" t="s">
        <v>356</v>
      </c>
      <c r="E166" s="93" t="s">
        <v>89</v>
      </c>
      <c r="F166" s="93"/>
      <c r="G166" s="98">
        <v>7506.399</v>
      </c>
      <c r="H166" s="32">
        <f aca="true" t="shared" si="23" ref="H166:X166">H178</f>
        <v>0</v>
      </c>
      <c r="I166" s="32">
        <f t="shared" si="23"/>
        <v>0</v>
      </c>
      <c r="J166" s="32">
        <f t="shared" si="23"/>
        <v>0</v>
      </c>
      <c r="K166" s="32">
        <f t="shared" si="23"/>
        <v>0</v>
      </c>
      <c r="L166" s="32">
        <f t="shared" si="23"/>
        <v>0</v>
      </c>
      <c r="M166" s="32">
        <f t="shared" si="23"/>
        <v>0</v>
      </c>
      <c r="N166" s="32">
        <f t="shared" si="23"/>
        <v>0</v>
      </c>
      <c r="O166" s="32">
        <f t="shared" si="23"/>
        <v>0</v>
      </c>
      <c r="P166" s="32">
        <f t="shared" si="23"/>
        <v>0</v>
      </c>
      <c r="Q166" s="32">
        <f t="shared" si="23"/>
        <v>0</v>
      </c>
      <c r="R166" s="32">
        <f t="shared" si="23"/>
        <v>0</v>
      </c>
      <c r="S166" s="32">
        <f t="shared" si="23"/>
        <v>0</v>
      </c>
      <c r="T166" s="32">
        <f t="shared" si="23"/>
        <v>0</v>
      </c>
      <c r="U166" s="32">
        <f t="shared" si="23"/>
        <v>0</v>
      </c>
      <c r="V166" s="32">
        <f t="shared" si="23"/>
        <v>0</v>
      </c>
      <c r="W166" s="32">
        <f t="shared" si="23"/>
        <v>0</v>
      </c>
      <c r="X166" s="67">
        <f t="shared" si="23"/>
        <v>1027.32</v>
      </c>
      <c r="Y166" s="59">
        <f>X166/G157*100</f>
        <v>10273.2</v>
      </c>
    </row>
    <row r="167" spans="1:25" ht="32.25" outlineLevel="6" thickBot="1">
      <c r="A167" s="94" t="s">
        <v>369</v>
      </c>
      <c r="B167" s="90">
        <v>951</v>
      </c>
      <c r="C167" s="91" t="s">
        <v>67</v>
      </c>
      <c r="D167" s="91" t="s">
        <v>370</v>
      </c>
      <c r="E167" s="91" t="s">
        <v>5</v>
      </c>
      <c r="F167" s="91"/>
      <c r="G167" s="145">
        <f>G168</f>
        <v>20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</row>
    <row r="168" spans="1:25" ht="21" customHeight="1" outlineLevel="6" thickBot="1">
      <c r="A168" s="5" t="s">
        <v>100</v>
      </c>
      <c r="B168" s="21">
        <v>951</v>
      </c>
      <c r="C168" s="6" t="s">
        <v>67</v>
      </c>
      <c r="D168" s="6" t="s">
        <v>371</v>
      </c>
      <c r="E168" s="6" t="s">
        <v>95</v>
      </c>
      <c r="F168" s="6"/>
      <c r="G168" s="148">
        <f>G169</f>
        <v>20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</row>
    <row r="169" spans="1:25" ht="32.25" outlineLevel="6" thickBot="1">
      <c r="A169" s="99" t="s">
        <v>101</v>
      </c>
      <c r="B169" s="92">
        <v>951</v>
      </c>
      <c r="C169" s="93" t="s">
        <v>67</v>
      </c>
      <c r="D169" s="93" t="s">
        <v>371</v>
      </c>
      <c r="E169" s="93" t="s">
        <v>96</v>
      </c>
      <c r="F169" s="93"/>
      <c r="G169" s="144">
        <v>20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</row>
    <row r="170" spans="1:25" ht="32.25" outlineLevel="6" thickBot="1">
      <c r="A170" s="94" t="s">
        <v>398</v>
      </c>
      <c r="B170" s="90">
        <v>951</v>
      </c>
      <c r="C170" s="91" t="s">
        <v>67</v>
      </c>
      <c r="D170" s="91" t="s">
        <v>400</v>
      </c>
      <c r="E170" s="91" t="s">
        <v>5</v>
      </c>
      <c r="F170" s="91"/>
      <c r="G170" s="145">
        <f>G171</f>
        <v>10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32.25" outlineLevel="6" thickBot="1">
      <c r="A171" s="5" t="s">
        <v>100</v>
      </c>
      <c r="B171" s="21">
        <v>951</v>
      </c>
      <c r="C171" s="6" t="s">
        <v>67</v>
      </c>
      <c r="D171" s="6" t="s">
        <v>401</v>
      </c>
      <c r="E171" s="6" t="s">
        <v>95</v>
      </c>
      <c r="F171" s="6"/>
      <c r="G171" s="148">
        <f>G172</f>
        <v>10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9" t="s">
        <v>101</v>
      </c>
      <c r="B172" s="92">
        <v>951</v>
      </c>
      <c r="C172" s="93" t="s">
        <v>67</v>
      </c>
      <c r="D172" s="93" t="s">
        <v>401</v>
      </c>
      <c r="E172" s="93" t="s">
        <v>96</v>
      </c>
      <c r="F172" s="93"/>
      <c r="G172" s="144">
        <v>10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48" outlineLevel="6" thickBot="1">
      <c r="A173" s="94" t="s">
        <v>399</v>
      </c>
      <c r="B173" s="90">
        <v>951</v>
      </c>
      <c r="C173" s="91" t="s">
        <v>67</v>
      </c>
      <c r="D173" s="91" t="s">
        <v>402</v>
      </c>
      <c r="E173" s="91" t="s">
        <v>5</v>
      </c>
      <c r="F173" s="91"/>
      <c r="G173" s="145">
        <f>G174+G176</f>
        <v>105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15" customHeight="1" outlineLevel="6" thickBot="1">
      <c r="A174" s="5" t="s">
        <v>100</v>
      </c>
      <c r="B174" s="21">
        <v>951</v>
      </c>
      <c r="C174" s="6" t="s">
        <v>67</v>
      </c>
      <c r="D174" s="6" t="s">
        <v>403</v>
      </c>
      <c r="E174" s="6" t="s">
        <v>95</v>
      </c>
      <c r="F174" s="6"/>
      <c r="G174" s="148">
        <f>G175</f>
        <v>104.3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32.25" outlineLevel="6" thickBot="1">
      <c r="A175" s="99" t="s">
        <v>101</v>
      </c>
      <c r="B175" s="92">
        <v>951</v>
      </c>
      <c r="C175" s="93" t="s">
        <v>67</v>
      </c>
      <c r="D175" s="93" t="s">
        <v>403</v>
      </c>
      <c r="E175" s="93" t="s">
        <v>96</v>
      </c>
      <c r="F175" s="93"/>
      <c r="G175" s="144">
        <v>104.3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7"/>
      <c r="Y175" s="59"/>
    </row>
    <row r="176" spans="1:25" ht="16.5" outlineLevel="6" thickBot="1">
      <c r="A176" s="5" t="s">
        <v>102</v>
      </c>
      <c r="B176" s="21">
        <v>951</v>
      </c>
      <c r="C176" s="6" t="s">
        <v>67</v>
      </c>
      <c r="D176" s="6" t="s">
        <v>403</v>
      </c>
      <c r="E176" s="6" t="s">
        <v>97</v>
      </c>
      <c r="F176" s="6"/>
      <c r="G176" s="148">
        <f>G177</f>
        <v>0.7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16.5" outlineLevel="6" thickBot="1">
      <c r="A177" s="96" t="s">
        <v>363</v>
      </c>
      <c r="B177" s="92">
        <v>951</v>
      </c>
      <c r="C177" s="93" t="s">
        <v>67</v>
      </c>
      <c r="D177" s="93" t="s">
        <v>403</v>
      </c>
      <c r="E177" s="93" t="s">
        <v>364</v>
      </c>
      <c r="F177" s="115"/>
      <c r="G177" s="144">
        <v>0.7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16.5" outlineLevel="6" thickBot="1">
      <c r="A178" s="117" t="s">
        <v>149</v>
      </c>
      <c r="B178" s="131">
        <v>951</v>
      </c>
      <c r="C178" s="39" t="s">
        <v>150</v>
      </c>
      <c r="D178" s="39" t="s">
        <v>261</v>
      </c>
      <c r="E178" s="39" t="s">
        <v>5</v>
      </c>
      <c r="F178" s="118"/>
      <c r="G178" s="119">
        <f>G179</f>
        <v>1638.7</v>
      </c>
      <c r="H178" s="34">
        <f aca="true" t="shared" si="24" ref="H178:X178">H184</f>
        <v>0</v>
      </c>
      <c r="I178" s="34">
        <f t="shared" si="24"/>
        <v>0</v>
      </c>
      <c r="J178" s="34">
        <f t="shared" si="24"/>
        <v>0</v>
      </c>
      <c r="K178" s="34">
        <f t="shared" si="24"/>
        <v>0</v>
      </c>
      <c r="L178" s="34">
        <f t="shared" si="24"/>
        <v>0</v>
      </c>
      <c r="M178" s="34">
        <f t="shared" si="24"/>
        <v>0</v>
      </c>
      <c r="N178" s="34">
        <f t="shared" si="24"/>
        <v>0</v>
      </c>
      <c r="O178" s="34">
        <f t="shared" si="24"/>
        <v>0</v>
      </c>
      <c r="P178" s="34">
        <f t="shared" si="24"/>
        <v>0</v>
      </c>
      <c r="Q178" s="34">
        <f t="shared" si="24"/>
        <v>0</v>
      </c>
      <c r="R178" s="34">
        <f t="shared" si="24"/>
        <v>0</v>
      </c>
      <c r="S178" s="34">
        <f t="shared" si="24"/>
        <v>0</v>
      </c>
      <c r="T178" s="34">
        <f t="shared" si="24"/>
        <v>0</v>
      </c>
      <c r="U178" s="34">
        <f t="shared" si="24"/>
        <v>0</v>
      </c>
      <c r="V178" s="34">
        <f t="shared" si="24"/>
        <v>0</v>
      </c>
      <c r="W178" s="34">
        <f t="shared" si="24"/>
        <v>0</v>
      </c>
      <c r="X178" s="68">
        <f t="shared" si="24"/>
        <v>1027.32</v>
      </c>
      <c r="Y178" s="59">
        <f>X178/G158*100</f>
        <v>10273.2</v>
      </c>
    </row>
    <row r="179" spans="1:25" ht="16.5" outlineLevel="6" thickBot="1">
      <c r="A179" s="30" t="s">
        <v>82</v>
      </c>
      <c r="B179" s="19">
        <v>951</v>
      </c>
      <c r="C179" s="9" t="s">
        <v>83</v>
      </c>
      <c r="D179" s="9" t="s">
        <v>261</v>
      </c>
      <c r="E179" s="9" t="s">
        <v>5</v>
      </c>
      <c r="F179" s="120" t="s">
        <v>5</v>
      </c>
      <c r="G179" s="31">
        <f>G180</f>
        <v>1638.7</v>
      </c>
      <c r="H179" s="55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82"/>
      <c r="Y179" s="59"/>
    </row>
    <row r="180" spans="1:25" ht="32.25" outlineLevel="6" thickBot="1">
      <c r="A180" s="112" t="s">
        <v>135</v>
      </c>
      <c r="B180" s="19">
        <v>951</v>
      </c>
      <c r="C180" s="11" t="s">
        <v>83</v>
      </c>
      <c r="D180" s="11" t="s">
        <v>262</v>
      </c>
      <c r="E180" s="11" t="s">
        <v>5</v>
      </c>
      <c r="F180" s="121"/>
      <c r="G180" s="32">
        <f>G181</f>
        <v>1638.7</v>
      </c>
      <c r="H180" s="55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82"/>
      <c r="Y180" s="59"/>
    </row>
    <row r="181" spans="1:25" ht="32.25" outlineLevel="6" thickBot="1">
      <c r="A181" s="112" t="s">
        <v>136</v>
      </c>
      <c r="B181" s="19">
        <v>951</v>
      </c>
      <c r="C181" s="11" t="s">
        <v>83</v>
      </c>
      <c r="D181" s="11" t="s">
        <v>263</v>
      </c>
      <c r="E181" s="11" t="s">
        <v>5</v>
      </c>
      <c r="F181" s="121"/>
      <c r="G181" s="32">
        <f>G182</f>
        <v>1638.7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6" thickBot="1">
      <c r="A182" s="89" t="s">
        <v>38</v>
      </c>
      <c r="B182" s="90">
        <v>951</v>
      </c>
      <c r="C182" s="91" t="s">
        <v>83</v>
      </c>
      <c r="D182" s="91" t="s">
        <v>284</v>
      </c>
      <c r="E182" s="91" t="s">
        <v>5</v>
      </c>
      <c r="F182" s="122" t="s">
        <v>5</v>
      </c>
      <c r="G182" s="35">
        <f>G183</f>
        <v>1638.7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16.5" outlineLevel="6" thickBot="1">
      <c r="A183" s="33" t="s">
        <v>116</v>
      </c>
      <c r="B183" s="133">
        <v>951</v>
      </c>
      <c r="C183" s="6" t="s">
        <v>83</v>
      </c>
      <c r="D183" s="6" t="s">
        <v>284</v>
      </c>
      <c r="E183" s="6" t="s">
        <v>115</v>
      </c>
      <c r="F183" s="116" t="s">
        <v>151</v>
      </c>
      <c r="G183" s="34">
        <v>1638.7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08" t="s">
        <v>52</v>
      </c>
      <c r="B184" s="18">
        <v>951</v>
      </c>
      <c r="C184" s="14" t="s">
        <v>51</v>
      </c>
      <c r="D184" s="14" t="s">
        <v>261</v>
      </c>
      <c r="E184" s="14" t="s">
        <v>5</v>
      </c>
      <c r="F184" s="14"/>
      <c r="G184" s="15">
        <f aca="true" t="shared" si="25" ref="G184:G189">G185</f>
        <v>0</v>
      </c>
      <c r="H184" s="2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45"/>
      <c r="X184" s="65">
        <v>1027.32</v>
      </c>
      <c r="Y184" s="59">
        <f aca="true" t="shared" si="26" ref="Y184:Y189">X184/G178*100</f>
        <v>62.691157624946605</v>
      </c>
    </row>
    <row r="185" spans="1:25" ht="18" customHeight="1" outlineLevel="6" thickBot="1">
      <c r="A185" s="8" t="s">
        <v>31</v>
      </c>
      <c r="B185" s="19">
        <v>951</v>
      </c>
      <c r="C185" s="9" t="s">
        <v>10</v>
      </c>
      <c r="D185" s="9" t="s">
        <v>261</v>
      </c>
      <c r="E185" s="9" t="s">
        <v>5</v>
      </c>
      <c r="F185" s="9"/>
      <c r="G185" s="10">
        <f t="shared" si="25"/>
        <v>0</v>
      </c>
      <c r="H185" s="29" t="e">
        <f>H186+#REF!</f>
        <v>#REF!</v>
      </c>
      <c r="I185" s="29" t="e">
        <f>I186+#REF!</f>
        <v>#REF!</v>
      </c>
      <c r="J185" s="29" t="e">
        <f>J186+#REF!</f>
        <v>#REF!</v>
      </c>
      <c r="K185" s="29" t="e">
        <f>K186+#REF!</f>
        <v>#REF!</v>
      </c>
      <c r="L185" s="29" t="e">
        <f>L186+#REF!</f>
        <v>#REF!</v>
      </c>
      <c r="M185" s="29" t="e">
        <f>M186+#REF!</f>
        <v>#REF!</v>
      </c>
      <c r="N185" s="29" t="e">
        <f>N186+#REF!</f>
        <v>#REF!</v>
      </c>
      <c r="O185" s="29" t="e">
        <f>O186+#REF!</f>
        <v>#REF!</v>
      </c>
      <c r="P185" s="29" t="e">
        <f>P186+#REF!</f>
        <v>#REF!</v>
      </c>
      <c r="Q185" s="29" t="e">
        <f>Q186+#REF!</f>
        <v>#REF!</v>
      </c>
      <c r="R185" s="29" t="e">
        <f>R186+#REF!</f>
        <v>#REF!</v>
      </c>
      <c r="S185" s="29" t="e">
        <f>S186+#REF!</f>
        <v>#REF!</v>
      </c>
      <c r="T185" s="29" t="e">
        <f>T186+#REF!</f>
        <v>#REF!</v>
      </c>
      <c r="U185" s="29" t="e">
        <f>U186+#REF!</f>
        <v>#REF!</v>
      </c>
      <c r="V185" s="29" t="e">
        <f>V186+#REF!</f>
        <v>#REF!</v>
      </c>
      <c r="W185" s="29" t="e">
        <f>W186+#REF!</f>
        <v>#REF!</v>
      </c>
      <c r="X185" s="73" t="e">
        <f>X186+#REF!</f>
        <v>#REF!</v>
      </c>
      <c r="Y185" s="59" t="e">
        <f t="shared" si="26"/>
        <v>#REF!</v>
      </c>
    </row>
    <row r="186" spans="1:25" ht="34.5" customHeight="1" outlineLevel="3" thickBot="1">
      <c r="A186" s="112" t="s">
        <v>135</v>
      </c>
      <c r="B186" s="19">
        <v>951</v>
      </c>
      <c r="C186" s="9" t="s">
        <v>10</v>
      </c>
      <c r="D186" s="9" t="s">
        <v>262</v>
      </c>
      <c r="E186" s="9" t="s">
        <v>5</v>
      </c>
      <c r="F186" s="9"/>
      <c r="G186" s="10">
        <f t="shared" si="25"/>
        <v>0</v>
      </c>
      <c r="H186" s="31">
        <f aca="true" t="shared" si="27" ref="H186:X188">H187</f>
        <v>0</v>
      </c>
      <c r="I186" s="31">
        <f t="shared" si="27"/>
        <v>0</v>
      </c>
      <c r="J186" s="31">
        <f t="shared" si="27"/>
        <v>0</v>
      </c>
      <c r="K186" s="31">
        <f t="shared" si="27"/>
        <v>0</v>
      </c>
      <c r="L186" s="31">
        <f t="shared" si="27"/>
        <v>0</v>
      </c>
      <c r="M186" s="31">
        <f t="shared" si="27"/>
        <v>0</v>
      </c>
      <c r="N186" s="31">
        <f t="shared" si="27"/>
        <v>0</v>
      </c>
      <c r="O186" s="31">
        <f t="shared" si="27"/>
        <v>0</v>
      </c>
      <c r="P186" s="31">
        <f t="shared" si="27"/>
        <v>0</v>
      </c>
      <c r="Q186" s="31">
        <f t="shared" si="27"/>
        <v>0</v>
      </c>
      <c r="R186" s="31">
        <f t="shared" si="27"/>
        <v>0</v>
      </c>
      <c r="S186" s="31">
        <f t="shared" si="27"/>
        <v>0</v>
      </c>
      <c r="T186" s="31">
        <f t="shared" si="27"/>
        <v>0</v>
      </c>
      <c r="U186" s="31">
        <f t="shared" si="27"/>
        <v>0</v>
      </c>
      <c r="V186" s="31">
        <f t="shared" si="27"/>
        <v>0</v>
      </c>
      <c r="W186" s="31">
        <f t="shared" si="27"/>
        <v>0</v>
      </c>
      <c r="X186" s="66">
        <f t="shared" si="27"/>
        <v>67.348</v>
      </c>
      <c r="Y186" s="59">
        <f t="shared" si="26"/>
        <v>4.109843168365168</v>
      </c>
    </row>
    <row r="187" spans="1:25" ht="18.75" customHeight="1" outlineLevel="3" thickBot="1">
      <c r="A187" s="112" t="s">
        <v>136</v>
      </c>
      <c r="B187" s="19">
        <v>951</v>
      </c>
      <c r="C187" s="11" t="s">
        <v>10</v>
      </c>
      <c r="D187" s="11" t="s">
        <v>263</v>
      </c>
      <c r="E187" s="11" t="s">
        <v>5</v>
      </c>
      <c r="F187" s="11"/>
      <c r="G187" s="12">
        <f t="shared" si="25"/>
        <v>0</v>
      </c>
      <c r="H187" s="32">
        <f t="shared" si="27"/>
        <v>0</v>
      </c>
      <c r="I187" s="32">
        <f t="shared" si="27"/>
        <v>0</v>
      </c>
      <c r="J187" s="32">
        <f t="shared" si="27"/>
        <v>0</v>
      </c>
      <c r="K187" s="32">
        <f t="shared" si="27"/>
        <v>0</v>
      </c>
      <c r="L187" s="32">
        <f t="shared" si="27"/>
        <v>0</v>
      </c>
      <c r="M187" s="32">
        <f t="shared" si="27"/>
        <v>0</v>
      </c>
      <c r="N187" s="32">
        <f t="shared" si="27"/>
        <v>0</v>
      </c>
      <c r="O187" s="32">
        <f t="shared" si="27"/>
        <v>0</v>
      </c>
      <c r="P187" s="32">
        <f t="shared" si="27"/>
        <v>0</v>
      </c>
      <c r="Q187" s="32">
        <f t="shared" si="27"/>
        <v>0</v>
      </c>
      <c r="R187" s="32">
        <f t="shared" si="27"/>
        <v>0</v>
      </c>
      <c r="S187" s="32">
        <f t="shared" si="27"/>
        <v>0</v>
      </c>
      <c r="T187" s="32">
        <f t="shared" si="27"/>
        <v>0</v>
      </c>
      <c r="U187" s="32">
        <f t="shared" si="27"/>
        <v>0</v>
      </c>
      <c r="V187" s="32">
        <f t="shared" si="27"/>
        <v>0</v>
      </c>
      <c r="W187" s="32">
        <f t="shared" si="27"/>
        <v>0</v>
      </c>
      <c r="X187" s="67">
        <f t="shared" si="27"/>
        <v>67.348</v>
      </c>
      <c r="Y187" s="59">
        <f t="shared" si="26"/>
        <v>4.109843168365168</v>
      </c>
    </row>
    <row r="188" spans="1:25" ht="33.75" customHeight="1" outlineLevel="4" thickBot="1">
      <c r="A188" s="94" t="s">
        <v>152</v>
      </c>
      <c r="B188" s="90">
        <v>951</v>
      </c>
      <c r="C188" s="91" t="s">
        <v>10</v>
      </c>
      <c r="D188" s="91" t="s">
        <v>285</v>
      </c>
      <c r="E188" s="91" t="s">
        <v>5</v>
      </c>
      <c r="F188" s="91"/>
      <c r="G188" s="16">
        <f t="shared" si="25"/>
        <v>0</v>
      </c>
      <c r="H188" s="34">
        <f t="shared" si="27"/>
        <v>0</v>
      </c>
      <c r="I188" s="34">
        <f t="shared" si="27"/>
        <v>0</v>
      </c>
      <c r="J188" s="34">
        <f t="shared" si="27"/>
        <v>0</v>
      </c>
      <c r="K188" s="34">
        <f t="shared" si="27"/>
        <v>0</v>
      </c>
      <c r="L188" s="34">
        <f t="shared" si="27"/>
        <v>0</v>
      </c>
      <c r="M188" s="34">
        <f t="shared" si="27"/>
        <v>0</v>
      </c>
      <c r="N188" s="34">
        <f t="shared" si="27"/>
        <v>0</v>
      </c>
      <c r="O188" s="34">
        <f t="shared" si="27"/>
        <v>0</v>
      </c>
      <c r="P188" s="34">
        <f t="shared" si="27"/>
        <v>0</v>
      </c>
      <c r="Q188" s="34">
        <f t="shared" si="27"/>
        <v>0</v>
      </c>
      <c r="R188" s="34">
        <f t="shared" si="27"/>
        <v>0</v>
      </c>
      <c r="S188" s="34">
        <f t="shared" si="27"/>
        <v>0</v>
      </c>
      <c r="T188" s="34">
        <f t="shared" si="27"/>
        <v>0</v>
      </c>
      <c r="U188" s="34">
        <f t="shared" si="27"/>
        <v>0</v>
      </c>
      <c r="V188" s="34">
        <f t="shared" si="27"/>
        <v>0</v>
      </c>
      <c r="W188" s="34">
        <f t="shared" si="27"/>
        <v>0</v>
      </c>
      <c r="X188" s="68">
        <f t="shared" si="27"/>
        <v>67.348</v>
      </c>
      <c r="Y188" s="59">
        <f t="shared" si="26"/>
        <v>4.109843168365168</v>
      </c>
    </row>
    <row r="189" spans="1:25" ht="17.25" customHeight="1" outlineLevel="5" thickBot="1">
      <c r="A189" s="5" t="s">
        <v>100</v>
      </c>
      <c r="B189" s="21">
        <v>951</v>
      </c>
      <c r="C189" s="6" t="s">
        <v>10</v>
      </c>
      <c r="D189" s="6" t="s">
        <v>285</v>
      </c>
      <c r="E189" s="6" t="s">
        <v>95</v>
      </c>
      <c r="F189" s="6"/>
      <c r="G189" s="7">
        <f t="shared" si="25"/>
        <v>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67.348</v>
      </c>
      <c r="Y189" s="59">
        <f t="shared" si="26"/>
        <v>4.109843168365168</v>
      </c>
    </row>
    <row r="190" spans="1:25" ht="32.25" outlineLevel="5" thickBot="1">
      <c r="A190" s="88" t="s">
        <v>101</v>
      </c>
      <c r="B190" s="92">
        <v>951</v>
      </c>
      <c r="C190" s="93" t="s">
        <v>10</v>
      </c>
      <c r="D190" s="93" t="s">
        <v>285</v>
      </c>
      <c r="E190" s="93" t="s">
        <v>96</v>
      </c>
      <c r="F190" s="93"/>
      <c r="G190" s="98">
        <v>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19.5" outlineLevel="6" thickBot="1">
      <c r="A191" s="108" t="s">
        <v>50</v>
      </c>
      <c r="B191" s="18">
        <v>951</v>
      </c>
      <c r="C191" s="14" t="s">
        <v>49</v>
      </c>
      <c r="D191" s="14" t="s">
        <v>261</v>
      </c>
      <c r="E191" s="14" t="s">
        <v>5</v>
      </c>
      <c r="F191" s="14"/>
      <c r="G191" s="142">
        <f>G198+G221+G192</f>
        <v>33208.281</v>
      </c>
      <c r="H191" s="29" t="e">
        <f aca="true" t="shared" si="28" ref="H191:X191">H192+H197</f>
        <v>#REF!</v>
      </c>
      <c r="I191" s="29" t="e">
        <f t="shared" si="28"/>
        <v>#REF!</v>
      </c>
      <c r="J191" s="29" t="e">
        <f t="shared" si="28"/>
        <v>#REF!</v>
      </c>
      <c r="K191" s="29" t="e">
        <f t="shared" si="28"/>
        <v>#REF!</v>
      </c>
      <c r="L191" s="29" t="e">
        <f t="shared" si="28"/>
        <v>#REF!</v>
      </c>
      <c r="M191" s="29" t="e">
        <f t="shared" si="28"/>
        <v>#REF!</v>
      </c>
      <c r="N191" s="29" t="e">
        <f t="shared" si="28"/>
        <v>#REF!</v>
      </c>
      <c r="O191" s="29" t="e">
        <f t="shared" si="28"/>
        <v>#REF!</v>
      </c>
      <c r="P191" s="29" t="e">
        <f t="shared" si="28"/>
        <v>#REF!</v>
      </c>
      <c r="Q191" s="29" t="e">
        <f t="shared" si="28"/>
        <v>#REF!</v>
      </c>
      <c r="R191" s="29" t="e">
        <f t="shared" si="28"/>
        <v>#REF!</v>
      </c>
      <c r="S191" s="29" t="e">
        <f t="shared" si="28"/>
        <v>#REF!</v>
      </c>
      <c r="T191" s="29" t="e">
        <f t="shared" si="28"/>
        <v>#REF!</v>
      </c>
      <c r="U191" s="29" t="e">
        <f t="shared" si="28"/>
        <v>#REF!</v>
      </c>
      <c r="V191" s="29" t="e">
        <f t="shared" si="28"/>
        <v>#REF!</v>
      </c>
      <c r="W191" s="29" t="e">
        <f t="shared" si="28"/>
        <v>#REF!</v>
      </c>
      <c r="X191" s="73" t="e">
        <f t="shared" si="28"/>
        <v>#REF!</v>
      </c>
      <c r="Y191" s="59" t="e">
        <f>X191/G185*100</f>
        <v>#REF!</v>
      </c>
    </row>
    <row r="192" spans="1:25" ht="16.5" outlineLevel="6" thickBot="1">
      <c r="A192" s="80" t="s">
        <v>210</v>
      </c>
      <c r="B192" s="19">
        <v>951</v>
      </c>
      <c r="C192" s="9" t="s">
        <v>212</v>
      </c>
      <c r="D192" s="9" t="s">
        <v>261</v>
      </c>
      <c r="E192" s="9" t="s">
        <v>5</v>
      </c>
      <c r="F192" s="9"/>
      <c r="G192" s="143">
        <f>G193</f>
        <v>379.281</v>
      </c>
      <c r="H192" s="31">
        <f aca="true" t="shared" si="29" ref="H192:X193">H193</f>
        <v>0</v>
      </c>
      <c r="I192" s="31">
        <f t="shared" si="29"/>
        <v>0</v>
      </c>
      <c r="J192" s="31">
        <f t="shared" si="29"/>
        <v>0</v>
      </c>
      <c r="K192" s="31">
        <f t="shared" si="29"/>
        <v>0</v>
      </c>
      <c r="L192" s="31">
        <f t="shared" si="29"/>
        <v>0</v>
      </c>
      <c r="M192" s="31">
        <f t="shared" si="29"/>
        <v>0</v>
      </c>
      <c r="N192" s="31">
        <f t="shared" si="29"/>
        <v>0</v>
      </c>
      <c r="O192" s="31">
        <f t="shared" si="29"/>
        <v>0</v>
      </c>
      <c r="P192" s="31">
        <f t="shared" si="29"/>
        <v>0</v>
      </c>
      <c r="Q192" s="31">
        <f t="shared" si="29"/>
        <v>0</v>
      </c>
      <c r="R192" s="31">
        <f t="shared" si="29"/>
        <v>0</v>
      </c>
      <c r="S192" s="31">
        <f t="shared" si="29"/>
        <v>0</v>
      </c>
      <c r="T192" s="31">
        <f t="shared" si="29"/>
        <v>0</v>
      </c>
      <c r="U192" s="31">
        <f t="shared" si="29"/>
        <v>0</v>
      </c>
      <c r="V192" s="31">
        <f t="shared" si="29"/>
        <v>0</v>
      </c>
      <c r="W192" s="31">
        <f t="shared" si="29"/>
        <v>0</v>
      </c>
      <c r="X192" s="66">
        <f t="shared" si="29"/>
        <v>0</v>
      </c>
      <c r="Y192" s="59" t="e">
        <f>X192/G186*100</f>
        <v>#DIV/0!</v>
      </c>
    </row>
    <row r="193" spans="1:25" ht="32.25" outlineLevel="6" thickBot="1">
      <c r="A193" s="112" t="s">
        <v>135</v>
      </c>
      <c r="B193" s="19">
        <v>951</v>
      </c>
      <c r="C193" s="9" t="s">
        <v>212</v>
      </c>
      <c r="D193" s="9" t="s">
        <v>262</v>
      </c>
      <c r="E193" s="9" t="s">
        <v>5</v>
      </c>
      <c r="F193" s="9"/>
      <c r="G193" s="143">
        <f>G194</f>
        <v>379.281</v>
      </c>
      <c r="H193" s="32">
        <f t="shared" si="29"/>
        <v>0</v>
      </c>
      <c r="I193" s="32">
        <f t="shared" si="29"/>
        <v>0</v>
      </c>
      <c r="J193" s="32">
        <f t="shared" si="29"/>
        <v>0</v>
      </c>
      <c r="K193" s="32">
        <f t="shared" si="29"/>
        <v>0</v>
      </c>
      <c r="L193" s="32">
        <f t="shared" si="29"/>
        <v>0</v>
      </c>
      <c r="M193" s="32">
        <f t="shared" si="29"/>
        <v>0</v>
      </c>
      <c r="N193" s="32">
        <f t="shared" si="29"/>
        <v>0</v>
      </c>
      <c r="O193" s="32">
        <f t="shared" si="29"/>
        <v>0</v>
      </c>
      <c r="P193" s="32">
        <f t="shared" si="29"/>
        <v>0</v>
      </c>
      <c r="Q193" s="32">
        <f t="shared" si="29"/>
        <v>0</v>
      </c>
      <c r="R193" s="32">
        <f t="shared" si="29"/>
        <v>0</v>
      </c>
      <c r="S193" s="32">
        <f t="shared" si="29"/>
        <v>0</v>
      </c>
      <c r="T193" s="32">
        <f t="shared" si="29"/>
        <v>0</v>
      </c>
      <c r="U193" s="32">
        <f t="shared" si="29"/>
        <v>0</v>
      </c>
      <c r="V193" s="32">
        <f t="shared" si="29"/>
        <v>0</v>
      </c>
      <c r="W193" s="32">
        <f t="shared" si="29"/>
        <v>0</v>
      </c>
      <c r="X193" s="67">
        <f t="shared" si="29"/>
        <v>0</v>
      </c>
      <c r="Y193" s="59" t="e">
        <f>X193/G187*100</f>
        <v>#DIV/0!</v>
      </c>
    </row>
    <row r="194" spans="1:25" ht="32.25" outlineLevel="6" thickBot="1">
      <c r="A194" s="112" t="s">
        <v>136</v>
      </c>
      <c r="B194" s="19">
        <v>951</v>
      </c>
      <c r="C194" s="9" t="s">
        <v>212</v>
      </c>
      <c r="D194" s="9" t="s">
        <v>263</v>
      </c>
      <c r="E194" s="9" t="s">
        <v>5</v>
      </c>
      <c r="F194" s="9"/>
      <c r="G194" s="143">
        <f>G195</f>
        <v>379.281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0</v>
      </c>
      <c r="Y194" s="59" t="e">
        <f>X194/G188*100</f>
        <v>#DIV/0!</v>
      </c>
    </row>
    <row r="195" spans="1:25" ht="48" outlineLevel="6" thickBot="1">
      <c r="A195" s="114" t="s">
        <v>211</v>
      </c>
      <c r="B195" s="90">
        <v>951</v>
      </c>
      <c r="C195" s="91" t="s">
        <v>212</v>
      </c>
      <c r="D195" s="91" t="s">
        <v>286</v>
      </c>
      <c r="E195" s="91" t="s">
        <v>5</v>
      </c>
      <c r="F195" s="91"/>
      <c r="G195" s="145">
        <f>G196</f>
        <v>379.281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18.75" customHeight="1" outlineLevel="6" thickBot="1">
      <c r="A196" s="5" t="s">
        <v>100</v>
      </c>
      <c r="B196" s="21">
        <v>951</v>
      </c>
      <c r="C196" s="6" t="s">
        <v>212</v>
      </c>
      <c r="D196" s="6" t="s">
        <v>286</v>
      </c>
      <c r="E196" s="6" t="s">
        <v>95</v>
      </c>
      <c r="F196" s="6"/>
      <c r="G196" s="148">
        <f>G197</f>
        <v>379.281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3" thickBot="1">
      <c r="A197" s="88" t="s">
        <v>101</v>
      </c>
      <c r="B197" s="92">
        <v>951</v>
      </c>
      <c r="C197" s="93" t="s">
        <v>212</v>
      </c>
      <c r="D197" s="93" t="s">
        <v>286</v>
      </c>
      <c r="E197" s="93" t="s">
        <v>96</v>
      </c>
      <c r="F197" s="93"/>
      <c r="G197" s="144">
        <v>379.281</v>
      </c>
      <c r="H197" s="31" t="e">
        <f>H211+H214+H224+#REF!</f>
        <v>#REF!</v>
      </c>
      <c r="I197" s="31" t="e">
        <f>I211+I214+I224+#REF!</f>
        <v>#REF!</v>
      </c>
      <c r="J197" s="31" t="e">
        <f>J211+J214+J224+#REF!</f>
        <v>#REF!</v>
      </c>
      <c r="K197" s="31" t="e">
        <f>K211+K214+K224+#REF!</f>
        <v>#REF!</v>
      </c>
      <c r="L197" s="31" t="e">
        <f>L211+L214+L224+#REF!</f>
        <v>#REF!</v>
      </c>
      <c r="M197" s="31" t="e">
        <f>M211+M214+M224+#REF!</f>
        <v>#REF!</v>
      </c>
      <c r="N197" s="31" t="e">
        <f>N211+N214+N224+#REF!</f>
        <v>#REF!</v>
      </c>
      <c r="O197" s="31" t="e">
        <f>O211+O214+O224+#REF!</f>
        <v>#REF!</v>
      </c>
      <c r="P197" s="31" t="e">
        <f>P211+P214+P224+#REF!</f>
        <v>#REF!</v>
      </c>
      <c r="Q197" s="31" t="e">
        <f>Q211+Q214+Q224+#REF!</f>
        <v>#REF!</v>
      </c>
      <c r="R197" s="31" t="e">
        <f>R211+R214+R224+#REF!</f>
        <v>#REF!</v>
      </c>
      <c r="S197" s="31" t="e">
        <f>S211+S214+S224+#REF!</f>
        <v>#REF!</v>
      </c>
      <c r="T197" s="31" t="e">
        <f>T211+T214+T224+#REF!</f>
        <v>#REF!</v>
      </c>
      <c r="U197" s="31" t="e">
        <f>U211+U214+U224+#REF!</f>
        <v>#REF!</v>
      </c>
      <c r="V197" s="31" t="e">
        <f>V211+V214+V224+#REF!</f>
        <v>#REF!</v>
      </c>
      <c r="W197" s="31" t="e">
        <f>W211+W214+W224+#REF!</f>
        <v>#REF!</v>
      </c>
      <c r="X197" s="66" t="e">
        <f>X211+X214+X224+#REF!</f>
        <v>#REF!</v>
      </c>
      <c r="Y197" s="59" t="e">
        <f>X197/G191*100</f>
        <v>#REF!</v>
      </c>
    </row>
    <row r="198" spans="1:25" ht="16.5" outlineLevel="3" thickBot="1">
      <c r="A198" s="112" t="s">
        <v>153</v>
      </c>
      <c r="B198" s="19">
        <v>951</v>
      </c>
      <c r="C198" s="9" t="s">
        <v>55</v>
      </c>
      <c r="D198" s="9" t="s">
        <v>261</v>
      </c>
      <c r="E198" s="9" t="s">
        <v>5</v>
      </c>
      <c r="F198" s="9"/>
      <c r="G198" s="10">
        <f>G206+G199</f>
        <v>32729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48" outlineLevel="3" thickBot="1">
      <c r="A199" s="8" t="s">
        <v>411</v>
      </c>
      <c r="B199" s="19">
        <v>951</v>
      </c>
      <c r="C199" s="11" t="s">
        <v>55</v>
      </c>
      <c r="D199" s="9" t="s">
        <v>291</v>
      </c>
      <c r="E199" s="9" t="s">
        <v>5</v>
      </c>
      <c r="F199" s="9"/>
      <c r="G199" s="143">
        <f>G200+G203</f>
        <v>6000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111" outlineLevel="3" thickBot="1">
      <c r="A200" s="94" t="s">
        <v>426</v>
      </c>
      <c r="B200" s="90">
        <v>951</v>
      </c>
      <c r="C200" s="91" t="s">
        <v>55</v>
      </c>
      <c r="D200" s="91" t="s">
        <v>428</v>
      </c>
      <c r="E200" s="91" t="s">
        <v>5</v>
      </c>
      <c r="F200" s="91"/>
      <c r="G200" s="145">
        <f>G201</f>
        <v>1200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32.25" customHeight="1" outlineLevel="3" thickBot="1">
      <c r="A201" s="5" t="s">
        <v>384</v>
      </c>
      <c r="B201" s="21">
        <v>951</v>
      </c>
      <c r="C201" s="6" t="s">
        <v>55</v>
      </c>
      <c r="D201" s="6" t="s">
        <v>428</v>
      </c>
      <c r="E201" s="6" t="s">
        <v>412</v>
      </c>
      <c r="F201" s="6"/>
      <c r="G201" s="148">
        <f>G202</f>
        <v>1200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5.25" customHeight="1" outlineLevel="3" thickBot="1">
      <c r="A202" s="88" t="s">
        <v>384</v>
      </c>
      <c r="B202" s="92">
        <v>951</v>
      </c>
      <c r="C202" s="93" t="s">
        <v>55</v>
      </c>
      <c r="D202" s="93" t="s">
        <v>428</v>
      </c>
      <c r="E202" s="93" t="s">
        <v>386</v>
      </c>
      <c r="F202" s="93"/>
      <c r="G202" s="144">
        <v>1200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110.25" customHeight="1" outlineLevel="3" thickBot="1">
      <c r="A203" s="94" t="s">
        <v>427</v>
      </c>
      <c r="B203" s="90">
        <v>951</v>
      </c>
      <c r="C203" s="91" t="s">
        <v>55</v>
      </c>
      <c r="D203" s="91" t="s">
        <v>429</v>
      </c>
      <c r="E203" s="91" t="s">
        <v>5</v>
      </c>
      <c r="F203" s="91"/>
      <c r="G203" s="145">
        <f>G204</f>
        <v>4800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5.25" customHeight="1" outlineLevel="3" thickBot="1">
      <c r="A204" s="5" t="s">
        <v>384</v>
      </c>
      <c r="B204" s="21">
        <v>951</v>
      </c>
      <c r="C204" s="6" t="s">
        <v>55</v>
      </c>
      <c r="D204" s="6" t="s">
        <v>429</v>
      </c>
      <c r="E204" s="6" t="s">
        <v>412</v>
      </c>
      <c r="F204" s="6"/>
      <c r="G204" s="148">
        <f>G205</f>
        <v>4800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35.25" customHeight="1" outlineLevel="3" thickBot="1">
      <c r="A205" s="88" t="s">
        <v>384</v>
      </c>
      <c r="B205" s="92">
        <v>951</v>
      </c>
      <c r="C205" s="93" t="s">
        <v>55</v>
      </c>
      <c r="D205" s="93" t="s">
        <v>429</v>
      </c>
      <c r="E205" s="93" t="s">
        <v>386</v>
      </c>
      <c r="F205" s="93"/>
      <c r="G205" s="144">
        <v>4800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8" t="s">
        <v>227</v>
      </c>
      <c r="B206" s="19">
        <v>951</v>
      </c>
      <c r="C206" s="11" t="s">
        <v>55</v>
      </c>
      <c r="D206" s="11" t="s">
        <v>287</v>
      </c>
      <c r="E206" s="11" t="s">
        <v>5</v>
      </c>
      <c r="F206" s="11"/>
      <c r="G206" s="12">
        <f>G207+G210+G213+G215+G218</f>
        <v>26729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47.25" customHeight="1" outlineLevel="3" thickBot="1">
      <c r="A207" s="94" t="s">
        <v>154</v>
      </c>
      <c r="B207" s="90">
        <v>951</v>
      </c>
      <c r="C207" s="91" t="s">
        <v>55</v>
      </c>
      <c r="D207" s="91" t="s">
        <v>288</v>
      </c>
      <c r="E207" s="91" t="s">
        <v>5</v>
      </c>
      <c r="F207" s="91"/>
      <c r="G207" s="16">
        <f>G208</f>
        <v>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19.5" customHeight="1" outlineLevel="3" thickBot="1">
      <c r="A208" s="5" t="s">
        <v>100</v>
      </c>
      <c r="B208" s="21">
        <v>951</v>
      </c>
      <c r="C208" s="6" t="s">
        <v>55</v>
      </c>
      <c r="D208" s="6" t="s">
        <v>288</v>
      </c>
      <c r="E208" s="6" t="s">
        <v>95</v>
      </c>
      <c r="F208" s="6"/>
      <c r="G208" s="7">
        <f>G209</f>
        <v>0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32.25" outlineLevel="3" thickBot="1">
      <c r="A209" s="88" t="s">
        <v>101</v>
      </c>
      <c r="B209" s="92">
        <v>951</v>
      </c>
      <c r="C209" s="93" t="s">
        <v>55</v>
      </c>
      <c r="D209" s="93" t="s">
        <v>288</v>
      </c>
      <c r="E209" s="93" t="s">
        <v>96</v>
      </c>
      <c r="F209" s="93"/>
      <c r="G209" s="98">
        <v>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6"/>
      <c r="Y209" s="59"/>
    </row>
    <row r="210" spans="1:25" ht="63.75" outlineLevel="3" thickBot="1">
      <c r="A210" s="94" t="s">
        <v>218</v>
      </c>
      <c r="B210" s="90">
        <v>951</v>
      </c>
      <c r="C210" s="91" t="s">
        <v>55</v>
      </c>
      <c r="D210" s="91" t="s">
        <v>289</v>
      </c>
      <c r="E210" s="91" t="s">
        <v>5</v>
      </c>
      <c r="F210" s="91"/>
      <c r="G210" s="145">
        <f>G211</f>
        <v>4342.947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18.75" customHeight="1" outlineLevel="4" thickBot="1">
      <c r="A211" s="5" t="s">
        <v>100</v>
      </c>
      <c r="B211" s="21">
        <v>951</v>
      </c>
      <c r="C211" s="6" t="s">
        <v>55</v>
      </c>
      <c r="D211" s="6" t="s">
        <v>289</v>
      </c>
      <c r="E211" s="6" t="s">
        <v>95</v>
      </c>
      <c r="F211" s="6"/>
      <c r="G211" s="148">
        <f>G212</f>
        <v>4342.947</v>
      </c>
      <c r="H211" s="32">
        <f aca="true" t="shared" si="30" ref="H211:X211">H212</f>
        <v>0</v>
      </c>
      <c r="I211" s="32">
        <f t="shared" si="30"/>
        <v>0</v>
      </c>
      <c r="J211" s="32">
        <f t="shared" si="30"/>
        <v>0</v>
      </c>
      <c r="K211" s="32">
        <f t="shared" si="30"/>
        <v>0</v>
      </c>
      <c r="L211" s="32">
        <f t="shared" si="30"/>
        <v>0</v>
      </c>
      <c r="M211" s="32">
        <f t="shared" si="30"/>
        <v>0</v>
      </c>
      <c r="N211" s="32">
        <f t="shared" si="30"/>
        <v>0</v>
      </c>
      <c r="O211" s="32">
        <f t="shared" si="30"/>
        <v>0</v>
      </c>
      <c r="P211" s="32">
        <f t="shared" si="30"/>
        <v>0</v>
      </c>
      <c r="Q211" s="32">
        <f t="shared" si="30"/>
        <v>0</v>
      </c>
      <c r="R211" s="32">
        <f t="shared" si="30"/>
        <v>0</v>
      </c>
      <c r="S211" s="32">
        <f t="shared" si="30"/>
        <v>0</v>
      </c>
      <c r="T211" s="32">
        <f t="shared" si="30"/>
        <v>0</v>
      </c>
      <c r="U211" s="32">
        <f t="shared" si="30"/>
        <v>0</v>
      </c>
      <c r="V211" s="32">
        <f t="shared" si="30"/>
        <v>0</v>
      </c>
      <c r="W211" s="32">
        <f t="shared" si="30"/>
        <v>0</v>
      </c>
      <c r="X211" s="67">
        <f t="shared" si="30"/>
        <v>2675.999</v>
      </c>
      <c r="Y211" s="59">
        <f>X211/G198*100</f>
        <v>8.176232087750924</v>
      </c>
    </row>
    <row r="212" spans="1:25" ht="32.25" outlineLevel="5" thickBot="1">
      <c r="A212" s="88" t="s">
        <v>101</v>
      </c>
      <c r="B212" s="92">
        <v>951</v>
      </c>
      <c r="C212" s="93" t="s">
        <v>55</v>
      </c>
      <c r="D212" s="93" t="s">
        <v>289</v>
      </c>
      <c r="E212" s="93" t="s">
        <v>96</v>
      </c>
      <c r="F212" s="93"/>
      <c r="G212" s="98">
        <v>4342.947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2675.999</v>
      </c>
      <c r="Y212" s="59">
        <f>X212/G206*100</f>
        <v>10.011594148677466</v>
      </c>
    </row>
    <row r="213" spans="1:25" ht="63.75" outlineLevel="5" thickBot="1">
      <c r="A213" s="94" t="s">
        <v>219</v>
      </c>
      <c r="B213" s="90">
        <v>951</v>
      </c>
      <c r="C213" s="91" t="s">
        <v>55</v>
      </c>
      <c r="D213" s="91" t="s">
        <v>290</v>
      </c>
      <c r="E213" s="91" t="s">
        <v>5</v>
      </c>
      <c r="F213" s="91"/>
      <c r="G213" s="145">
        <f>G214</f>
        <v>6881.048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19.5" customHeight="1" outlineLevel="6" thickBot="1">
      <c r="A214" s="88" t="s">
        <v>118</v>
      </c>
      <c r="B214" s="92">
        <v>951</v>
      </c>
      <c r="C214" s="93" t="s">
        <v>55</v>
      </c>
      <c r="D214" s="93" t="s">
        <v>290</v>
      </c>
      <c r="E214" s="93" t="s">
        <v>117</v>
      </c>
      <c r="F214" s="93"/>
      <c r="G214" s="144">
        <v>6881.048</v>
      </c>
      <c r="H214" s="32" t="e">
        <f>#REF!</f>
        <v>#REF!</v>
      </c>
      <c r="I214" s="32" t="e">
        <f>#REF!</f>
        <v>#REF!</v>
      </c>
      <c r="J214" s="32" t="e">
        <f>#REF!</f>
        <v>#REF!</v>
      </c>
      <c r="K214" s="32" t="e">
        <f>#REF!</f>
        <v>#REF!</v>
      </c>
      <c r="L214" s="32" t="e">
        <f>#REF!</f>
        <v>#REF!</v>
      </c>
      <c r="M214" s="32" t="e">
        <f>#REF!</f>
        <v>#REF!</v>
      </c>
      <c r="N214" s="32" t="e">
        <f>#REF!</f>
        <v>#REF!</v>
      </c>
      <c r="O214" s="32" t="e">
        <f>#REF!</f>
        <v>#REF!</v>
      </c>
      <c r="P214" s="32" t="e">
        <f>#REF!</f>
        <v>#REF!</v>
      </c>
      <c r="Q214" s="32" t="e">
        <f>#REF!</f>
        <v>#REF!</v>
      </c>
      <c r="R214" s="32" t="e">
        <f>#REF!</f>
        <v>#REF!</v>
      </c>
      <c r="S214" s="32" t="e">
        <f>#REF!</f>
        <v>#REF!</v>
      </c>
      <c r="T214" s="32" t="e">
        <f>#REF!</f>
        <v>#REF!</v>
      </c>
      <c r="U214" s="32" t="e">
        <f>#REF!</f>
        <v>#REF!</v>
      </c>
      <c r="V214" s="32" t="e">
        <f>#REF!</f>
        <v>#REF!</v>
      </c>
      <c r="W214" s="32" t="e">
        <f>#REF!</f>
        <v>#REF!</v>
      </c>
      <c r="X214" s="67" t="e">
        <f>#REF!</f>
        <v>#REF!</v>
      </c>
      <c r="Y214" s="59" t="e">
        <f>X214/G208*100</f>
        <v>#REF!</v>
      </c>
    </row>
    <row r="215" spans="1:25" ht="62.25" customHeight="1" outlineLevel="4" thickBot="1">
      <c r="A215" s="147" t="s">
        <v>380</v>
      </c>
      <c r="B215" s="90">
        <v>951</v>
      </c>
      <c r="C215" s="91" t="s">
        <v>55</v>
      </c>
      <c r="D215" s="91" t="s">
        <v>381</v>
      </c>
      <c r="E215" s="91" t="s">
        <v>5</v>
      </c>
      <c r="F215" s="91"/>
      <c r="G215" s="145">
        <f>G216+G217</f>
        <v>3101.005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20.25" customHeight="1" outlineLevel="4" thickBot="1">
      <c r="A216" s="170" t="s">
        <v>100</v>
      </c>
      <c r="B216" s="171">
        <v>951</v>
      </c>
      <c r="C216" s="172" t="s">
        <v>55</v>
      </c>
      <c r="D216" s="172" t="s">
        <v>381</v>
      </c>
      <c r="E216" s="172" t="s">
        <v>96</v>
      </c>
      <c r="F216" s="172"/>
      <c r="G216" s="173">
        <v>2698.265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16.5" outlineLevel="4" thickBot="1">
      <c r="A217" s="88" t="s">
        <v>118</v>
      </c>
      <c r="B217" s="92">
        <v>951</v>
      </c>
      <c r="C217" s="93" t="s">
        <v>55</v>
      </c>
      <c r="D217" s="163" t="s">
        <v>381</v>
      </c>
      <c r="E217" s="93" t="s">
        <v>117</v>
      </c>
      <c r="F217" s="93"/>
      <c r="G217" s="144">
        <v>402.74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50.25" customHeight="1" outlineLevel="4" thickBot="1">
      <c r="A218" s="147" t="s">
        <v>431</v>
      </c>
      <c r="B218" s="90">
        <v>951</v>
      </c>
      <c r="C218" s="91" t="s">
        <v>55</v>
      </c>
      <c r="D218" s="91" t="s">
        <v>430</v>
      </c>
      <c r="E218" s="91" t="s">
        <v>5</v>
      </c>
      <c r="F218" s="91"/>
      <c r="G218" s="145">
        <f>G219+G220</f>
        <v>12404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170" t="s">
        <v>100</v>
      </c>
      <c r="B219" s="171">
        <v>951</v>
      </c>
      <c r="C219" s="172" t="s">
        <v>55</v>
      </c>
      <c r="D219" s="172" t="s">
        <v>430</v>
      </c>
      <c r="E219" s="172" t="s">
        <v>96</v>
      </c>
      <c r="F219" s="172"/>
      <c r="G219" s="173">
        <v>10793.046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16.5" outlineLevel="4" thickBot="1">
      <c r="A220" s="88" t="s">
        <v>118</v>
      </c>
      <c r="B220" s="92">
        <v>951</v>
      </c>
      <c r="C220" s="93" t="s">
        <v>55</v>
      </c>
      <c r="D220" s="163" t="s">
        <v>430</v>
      </c>
      <c r="E220" s="93" t="s">
        <v>117</v>
      </c>
      <c r="F220" s="93"/>
      <c r="G220" s="144">
        <v>1610.954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16.5" outlineLevel="4" thickBot="1">
      <c r="A221" s="8" t="s">
        <v>32</v>
      </c>
      <c r="B221" s="19">
        <v>951</v>
      </c>
      <c r="C221" s="9" t="s">
        <v>11</v>
      </c>
      <c r="D221" s="9" t="s">
        <v>261</v>
      </c>
      <c r="E221" s="9" t="s">
        <v>5</v>
      </c>
      <c r="F221" s="9"/>
      <c r="G221" s="143">
        <f>G222</f>
        <v>100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16.5" outlineLevel="5" thickBot="1">
      <c r="A222" s="13" t="s">
        <v>145</v>
      </c>
      <c r="B222" s="19">
        <v>951</v>
      </c>
      <c r="C222" s="9" t="s">
        <v>11</v>
      </c>
      <c r="D222" s="9" t="s">
        <v>261</v>
      </c>
      <c r="E222" s="9" t="s">
        <v>5</v>
      </c>
      <c r="F222" s="9"/>
      <c r="G222" s="143">
        <f>G223+G229+G233</f>
        <v>100</v>
      </c>
      <c r="H222" s="2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44"/>
      <c r="X222" s="65">
        <v>110.26701</v>
      </c>
      <c r="Y222" s="59">
        <f>X222/G221*100</f>
        <v>110.26701000000001</v>
      </c>
    </row>
    <row r="223" spans="1:25" ht="32.25" outlineLevel="5" thickBot="1">
      <c r="A223" s="94" t="s">
        <v>229</v>
      </c>
      <c r="B223" s="90">
        <v>951</v>
      </c>
      <c r="C223" s="91" t="s">
        <v>11</v>
      </c>
      <c r="D223" s="91" t="s">
        <v>292</v>
      </c>
      <c r="E223" s="91" t="s">
        <v>5</v>
      </c>
      <c r="F223" s="91"/>
      <c r="G223" s="145">
        <f>G224+G227</f>
        <v>0</v>
      </c>
      <c r="H223" s="2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44"/>
      <c r="X223" s="65"/>
      <c r="Y223" s="59"/>
    </row>
    <row r="224" spans="1:25" ht="48" outlineLevel="5" thickBot="1">
      <c r="A224" s="5" t="s">
        <v>155</v>
      </c>
      <c r="B224" s="21">
        <v>951</v>
      </c>
      <c r="C224" s="6" t="s">
        <v>11</v>
      </c>
      <c r="D224" s="6" t="s">
        <v>293</v>
      </c>
      <c r="E224" s="6" t="s">
        <v>5</v>
      </c>
      <c r="F224" s="6"/>
      <c r="G224" s="148">
        <f>G225</f>
        <v>0</v>
      </c>
      <c r="H224" s="31">
        <f aca="true" t="shared" si="31" ref="H224:X224">H225</f>
        <v>0</v>
      </c>
      <c r="I224" s="31">
        <f t="shared" si="31"/>
        <v>0</v>
      </c>
      <c r="J224" s="31">
        <f t="shared" si="31"/>
        <v>0</v>
      </c>
      <c r="K224" s="31">
        <f t="shared" si="31"/>
        <v>0</v>
      </c>
      <c r="L224" s="31">
        <f t="shared" si="31"/>
        <v>0</v>
      </c>
      <c r="M224" s="31">
        <f t="shared" si="31"/>
        <v>0</v>
      </c>
      <c r="N224" s="31">
        <f t="shared" si="31"/>
        <v>0</v>
      </c>
      <c r="O224" s="31">
        <f t="shared" si="31"/>
        <v>0</v>
      </c>
      <c r="P224" s="31">
        <f t="shared" si="31"/>
        <v>0</v>
      </c>
      <c r="Q224" s="31">
        <f t="shared" si="31"/>
        <v>0</v>
      </c>
      <c r="R224" s="31">
        <f t="shared" si="31"/>
        <v>0</v>
      </c>
      <c r="S224" s="31">
        <f t="shared" si="31"/>
        <v>0</v>
      </c>
      <c r="T224" s="31">
        <f t="shared" si="31"/>
        <v>0</v>
      </c>
      <c r="U224" s="31">
        <f t="shared" si="31"/>
        <v>0</v>
      </c>
      <c r="V224" s="31">
        <f t="shared" si="31"/>
        <v>0</v>
      </c>
      <c r="W224" s="31">
        <f t="shared" si="31"/>
        <v>0</v>
      </c>
      <c r="X224" s="66">
        <f t="shared" si="31"/>
        <v>2639.87191</v>
      </c>
      <c r="Y224" s="59" t="e">
        <f>X224/#REF!*100</f>
        <v>#REF!</v>
      </c>
    </row>
    <row r="225" spans="1:25" ht="18.75" customHeight="1" outlineLevel="5" thickBot="1">
      <c r="A225" s="88" t="s">
        <v>100</v>
      </c>
      <c r="B225" s="92">
        <v>951</v>
      </c>
      <c r="C225" s="93" t="s">
        <v>11</v>
      </c>
      <c r="D225" s="93" t="s">
        <v>293</v>
      </c>
      <c r="E225" s="93" t="s">
        <v>95</v>
      </c>
      <c r="F225" s="93"/>
      <c r="G225" s="144">
        <f>G226</f>
        <v>0</v>
      </c>
      <c r="H225" s="26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44"/>
      <c r="X225" s="65">
        <v>2639.87191</v>
      </c>
      <c r="Y225" s="59" t="e">
        <f>X225/#REF!*100</f>
        <v>#REF!</v>
      </c>
    </row>
    <row r="226" spans="1:25" ht="32.25" outlineLevel="5" thickBot="1">
      <c r="A226" s="88" t="s">
        <v>101</v>
      </c>
      <c r="B226" s="92">
        <v>951</v>
      </c>
      <c r="C226" s="93" t="s">
        <v>11</v>
      </c>
      <c r="D226" s="93" t="s">
        <v>293</v>
      </c>
      <c r="E226" s="93" t="s">
        <v>96</v>
      </c>
      <c r="F226" s="93"/>
      <c r="G226" s="144">
        <v>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5" t="s">
        <v>156</v>
      </c>
      <c r="B227" s="21">
        <v>951</v>
      </c>
      <c r="C227" s="6" t="s">
        <v>11</v>
      </c>
      <c r="D227" s="6" t="s">
        <v>404</v>
      </c>
      <c r="E227" s="6" t="s">
        <v>5</v>
      </c>
      <c r="F227" s="6"/>
      <c r="G227" s="148">
        <f>G228</f>
        <v>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97.5" customHeight="1" outlineLevel="5" thickBot="1">
      <c r="A228" s="157" t="s">
        <v>382</v>
      </c>
      <c r="B228" s="92">
        <v>951</v>
      </c>
      <c r="C228" s="93" t="s">
        <v>11</v>
      </c>
      <c r="D228" s="163" t="s">
        <v>404</v>
      </c>
      <c r="E228" s="163" t="s">
        <v>374</v>
      </c>
      <c r="F228" s="163"/>
      <c r="G228" s="164">
        <v>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94" t="s">
        <v>228</v>
      </c>
      <c r="B229" s="90">
        <v>951</v>
      </c>
      <c r="C229" s="91" t="s">
        <v>11</v>
      </c>
      <c r="D229" s="91" t="s">
        <v>291</v>
      </c>
      <c r="E229" s="91" t="s">
        <v>5</v>
      </c>
      <c r="F229" s="91"/>
      <c r="G229" s="16">
        <f>G230</f>
        <v>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48" outlineLevel="5" thickBot="1">
      <c r="A230" s="5" t="s">
        <v>157</v>
      </c>
      <c r="B230" s="21">
        <v>951</v>
      </c>
      <c r="C230" s="6" t="s">
        <v>11</v>
      </c>
      <c r="D230" s="6" t="s">
        <v>294</v>
      </c>
      <c r="E230" s="6" t="s">
        <v>5</v>
      </c>
      <c r="F230" s="6"/>
      <c r="G230" s="7">
        <f>G231</f>
        <v>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18.75" customHeight="1" outlineLevel="5" thickBot="1">
      <c r="A231" s="88" t="s">
        <v>100</v>
      </c>
      <c r="B231" s="92">
        <v>951</v>
      </c>
      <c r="C231" s="93" t="s">
        <v>11</v>
      </c>
      <c r="D231" s="93" t="s">
        <v>294</v>
      </c>
      <c r="E231" s="93" t="s">
        <v>95</v>
      </c>
      <c r="F231" s="93"/>
      <c r="G231" s="98">
        <f>G232</f>
        <v>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6" thickBot="1">
      <c r="A232" s="88" t="s">
        <v>101</v>
      </c>
      <c r="B232" s="92">
        <v>951</v>
      </c>
      <c r="C232" s="93" t="s">
        <v>11</v>
      </c>
      <c r="D232" s="93" t="s">
        <v>294</v>
      </c>
      <c r="E232" s="93" t="s">
        <v>96</v>
      </c>
      <c r="F232" s="93"/>
      <c r="G232" s="98">
        <v>0</v>
      </c>
      <c r="H232" s="29" t="e">
        <f>#REF!+H236</f>
        <v>#REF!</v>
      </c>
      <c r="I232" s="29" t="e">
        <f>#REF!+I236</f>
        <v>#REF!</v>
      </c>
      <c r="J232" s="29" t="e">
        <f>#REF!+J236</f>
        <v>#REF!</v>
      </c>
      <c r="K232" s="29" t="e">
        <f>#REF!+K236</f>
        <v>#REF!</v>
      </c>
      <c r="L232" s="29" t="e">
        <f>#REF!+L236</f>
        <v>#REF!</v>
      </c>
      <c r="M232" s="29" t="e">
        <f>#REF!+M236</f>
        <v>#REF!</v>
      </c>
      <c r="N232" s="29" t="e">
        <f>#REF!+N236</f>
        <v>#REF!</v>
      </c>
      <c r="O232" s="29" t="e">
        <f>#REF!+O236</f>
        <v>#REF!</v>
      </c>
      <c r="P232" s="29" t="e">
        <f>#REF!+P236</f>
        <v>#REF!</v>
      </c>
      <c r="Q232" s="29" t="e">
        <f>#REF!+Q236</f>
        <v>#REF!</v>
      </c>
      <c r="R232" s="29" t="e">
        <f>#REF!+R236</f>
        <v>#REF!</v>
      </c>
      <c r="S232" s="29" t="e">
        <f>#REF!+S236</f>
        <v>#REF!</v>
      </c>
      <c r="T232" s="29" t="e">
        <f>#REF!+T236</f>
        <v>#REF!</v>
      </c>
      <c r="U232" s="29" t="e">
        <f>#REF!+U236</f>
        <v>#REF!</v>
      </c>
      <c r="V232" s="29" t="e">
        <f>#REF!+V236</f>
        <v>#REF!</v>
      </c>
      <c r="W232" s="29" t="e">
        <f>#REF!+W236</f>
        <v>#REF!</v>
      </c>
      <c r="X232" s="73" t="e">
        <f>#REF!+X236</f>
        <v>#REF!</v>
      </c>
      <c r="Y232" s="59" t="e">
        <f>X232/G226*100</f>
        <v>#REF!</v>
      </c>
    </row>
    <row r="233" spans="1:25" ht="48" outlineLevel="6" thickBot="1">
      <c r="A233" s="94" t="s">
        <v>399</v>
      </c>
      <c r="B233" s="90">
        <v>951</v>
      </c>
      <c r="C233" s="91" t="s">
        <v>11</v>
      </c>
      <c r="D233" s="91" t="s">
        <v>402</v>
      </c>
      <c r="E233" s="91" t="s">
        <v>5</v>
      </c>
      <c r="F233" s="93"/>
      <c r="G233" s="145">
        <f>G234</f>
        <v>100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73"/>
      <c r="Y233" s="59"/>
    </row>
    <row r="234" spans="1:25" ht="32.25" outlineLevel="6" thickBot="1">
      <c r="A234" s="5" t="s">
        <v>100</v>
      </c>
      <c r="B234" s="21">
        <v>951</v>
      </c>
      <c r="C234" s="6" t="s">
        <v>11</v>
      </c>
      <c r="D234" s="6" t="s">
        <v>403</v>
      </c>
      <c r="E234" s="6" t="s">
        <v>95</v>
      </c>
      <c r="F234" s="93"/>
      <c r="G234" s="148">
        <f>G235</f>
        <v>100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73"/>
      <c r="Y234" s="59"/>
    </row>
    <row r="235" spans="1:25" ht="32.25" outlineLevel="6" thickBot="1">
      <c r="A235" s="99" t="s">
        <v>101</v>
      </c>
      <c r="B235" s="92">
        <v>951</v>
      </c>
      <c r="C235" s="93" t="s">
        <v>11</v>
      </c>
      <c r="D235" s="93" t="s">
        <v>403</v>
      </c>
      <c r="E235" s="93" t="s">
        <v>96</v>
      </c>
      <c r="F235" s="93"/>
      <c r="G235" s="144">
        <v>100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73"/>
      <c r="Y235" s="59"/>
    </row>
    <row r="236" spans="1:25" ht="16.5" outlineLevel="3" thickBot="1">
      <c r="A236" s="108" t="s">
        <v>56</v>
      </c>
      <c r="B236" s="18">
        <v>951</v>
      </c>
      <c r="C236" s="39" t="s">
        <v>48</v>
      </c>
      <c r="D236" s="39" t="s">
        <v>261</v>
      </c>
      <c r="E236" s="39" t="s">
        <v>5</v>
      </c>
      <c r="F236" s="39"/>
      <c r="G236" s="156">
        <f>G272+G237+G248</f>
        <v>24626.388</v>
      </c>
      <c r="H236" s="31">
        <f aca="true" t="shared" si="32" ref="H236:X236">H238+H291</f>
        <v>0</v>
      </c>
      <c r="I236" s="31">
        <f t="shared" si="32"/>
        <v>0</v>
      </c>
      <c r="J236" s="31">
        <f t="shared" si="32"/>
        <v>0</v>
      </c>
      <c r="K236" s="31">
        <f t="shared" si="32"/>
        <v>0</v>
      </c>
      <c r="L236" s="31">
        <f t="shared" si="32"/>
        <v>0</v>
      </c>
      <c r="M236" s="31">
        <f t="shared" si="32"/>
        <v>0</v>
      </c>
      <c r="N236" s="31">
        <f t="shared" si="32"/>
        <v>0</v>
      </c>
      <c r="O236" s="31">
        <f t="shared" si="32"/>
        <v>0</v>
      </c>
      <c r="P236" s="31">
        <f t="shared" si="32"/>
        <v>0</v>
      </c>
      <c r="Q236" s="31">
        <f t="shared" si="32"/>
        <v>0</v>
      </c>
      <c r="R236" s="31">
        <f t="shared" si="32"/>
        <v>0</v>
      </c>
      <c r="S236" s="31">
        <f t="shared" si="32"/>
        <v>0</v>
      </c>
      <c r="T236" s="31">
        <f t="shared" si="32"/>
        <v>0</v>
      </c>
      <c r="U236" s="31">
        <f t="shared" si="32"/>
        <v>0</v>
      </c>
      <c r="V236" s="31">
        <f t="shared" si="32"/>
        <v>0</v>
      </c>
      <c r="W236" s="31">
        <f t="shared" si="32"/>
        <v>0</v>
      </c>
      <c r="X236" s="66">
        <f t="shared" si="32"/>
        <v>5468.4002</v>
      </c>
      <c r="Y236" s="59" t="e">
        <f>X236/G227*100</f>
        <v>#DIV/0!</v>
      </c>
    </row>
    <row r="237" spans="1:25" ht="16.5" outlineLevel="3" thickBot="1">
      <c r="A237" s="80" t="s">
        <v>214</v>
      </c>
      <c r="B237" s="19">
        <v>951</v>
      </c>
      <c r="C237" s="9" t="s">
        <v>216</v>
      </c>
      <c r="D237" s="9" t="s">
        <v>261</v>
      </c>
      <c r="E237" s="9" t="s">
        <v>5</v>
      </c>
      <c r="F237" s="9"/>
      <c r="G237" s="143">
        <f>G238+G243</f>
        <v>6604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66"/>
      <c r="Y237" s="59"/>
    </row>
    <row r="238" spans="1:25" ht="35.25" customHeight="1" outlineLevel="3" thickBot="1">
      <c r="A238" s="112" t="s">
        <v>135</v>
      </c>
      <c r="B238" s="19">
        <v>951</v>
      </c>
      <c r="C238" s="9" t="s">
        <v>216</v>
      </c>
      <c r="D238" s="9" t="s">
        <v>262</v>
      </c>
      <c r="E238" s="9" t="s">
        <v>5</v>
      </c>
      <c r="F238" s="9"/>
      <c r="G238" s="143">
        <f>G239</f>
        <v>834</v>
      </c>
      <c r="H238" s="32">
        <f aca="true" t="shared" si="33" ref="H238:X238">H239</f>
        <v>0</v>
      </c>
      <c r="I238" s="32">
        <f t="shared" si="33"/>
        <v>0</v>
      </c>
      <c r="J238" s="32">
        <f t="shared" si="33"/>
        <v>0</v>
      </c>
      <c r="K238" s="32">
        <f t="shared" si="33"/>
        <v>0</v>
      </c>
      <c r="L238" s="32">
        <f t="shared" si="33"/>
        <v>0</v>
      </c>
      <c r="M238" s="32">
        <f t="shared" si="33"/>
        <v>0</v>
      </c>
      <c r="N238" s="32">
        <f t="shared" si="33"/>
        <v>0</v>
      </c>
      <c r="O238" s="32">
        <f t="shared" si="33"/>
        <v>0</v>
      </c>
      <c r="P238" s="32">
        <f t="shared" si="33"/>
        <v>0</v>
      </c>
      <c r="Q238" s="32">
        <f t="shared" si="33"/>
        <v>0</v>
      </c>
      <c r="R238" s="32">
        <f t="shared" si="33"/>
        <v>0</v>
      </c>
      <c r="S238" s="32">
        <f t="shared" si="33"/>
        <v>0</v>
      </c>
      <c r="T238" s="32">
        <f t="shared" si="33"/>
        <v>0</v>
      </c>
      <c r="U238" s="32">
        <f t="shared" si="33"/>
        <v>0</v>
      </c>
      <c r="V238" s="32">
        <f t="shared" si="33"/>
        <v>0</v>
      </c>
      <c r="W238" s="32">
        <f t="shared" si="33"/>
        <v>0</v>
      </c>
      <c r="X238" s="67">
        <f t="shared" si="33"/>
        <v>468.4002</v>
      </c>
      <c r="Y238" s="59" t="e">
        <f>X238/G229*100</f>
        <v>#DIV/0!</v>
      </c>
    </row>
    <row r="239" spans="1:25" ht="32.25" outlineLevel="5" thickBot="1">
      <c r="A239" s="112" t="s">
        <v>136</v>
      </c>
      <c r="B239" s="19">
        <v>951</v>
      </c>
      <c r="C239" s="9" t="s">
        <v>216</v>
      </c>
      <c r="D239" s="9" t="s">
        <v>263</v>
      </c>
      <c r="E239" s="9" t="s">
        <v>5</v>
      </c>
      <c r="F239" s="9"/>
      <c r="G239" s="143">
        <f>G240</f>
        <v>834</v>
      </c>
      <c r="H239" s="2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44"/>
      <c r="X239" s="65">
        <v>468.4002</v>
      </c>
      <c r="Y239" s="59" t="e">
        <f>X239/G230*100</f>
        <v>#DIV/0!</v>
      </c>
    </row>
    <row r="240" spans="1:25" ht="16.5" outlineLevel="5" thickBot="1">
      <c r="A240" s="149" t="s">
        <v>215</v>
      </c>
      <c r="B240" s="90">
        <v>951</v>
      </c>
      <c r="C240" s="91" t="s">
        <v>216</v>
      </c>
      <c r="D240" s="91" t="s">
        <v>295</v>
      </c>
      <c r="E240" s="91" t="s">
        <v>5</v>
      </c>
      <c r="F240" s="91"/>
      <c r="G240" s="145">
        <f>G241</f>
        <v>834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17.25" customHeight="1" outlineLevel="5" thickBot="1">
      <c r="A241" s="5" t="s">
        <v>100</v>
      </c>
      <c r="B241" s="21">
        <v>951</v>
      </c>
      <c r="C241" s="6" t="s">
        <v>216</v>
      </c>
      <c r="D241" s="6" t="s">
        <v>295</v>
      </c>
      <c r="E241" s="6" t="s">
        <v>95</v>
      </c>
      <c r="F241" s="6"/>
      <c r="G241" s="148">
        <f>G242</f>
        <v>834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88" t="s">
        <v>101</v>
      </c>
      <c r="B242" s="92">
        <v>951</v>
      </c>
      <c r="C242" s="93" t="s">
        <v>216</v>
      </c>
      <c r="D242" s="93" t="s">
        <v>295</v>
      </c>
      <c r="E242" s="93" t="s">
        <v>96</v>
      </c>
      <c r="F242" s="93"/>
      <c r="G242" s="144">
        <v>834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outlineLevel="5" thickBot="1">
      <c r="A243" s="13" t="s">
        <v>145</v>
      </c>
      <c r="B243" s="19">
        <v>951</v>
      </c>
      <c r="C243" s="11" t="s">
        <v>216</v>
      </c>
      <c r="D243" s="11" t="s">
        <v>261</v>
      </c>
      <c r="E243" s="11" t="s">
        <v>5</v>
      </c>
      <c r="F243" s="11"/>
      <c r="G243" s="12">
        <f>G244</f>
        <v>5770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4" t="s">
        <v>406</v>
      </c>
      <c r="B244" s="90">
        <v>951</v>
      </c>
      <c r="C244" s="107" t="s">
        <v>216</v>
      </c>
      <c r="D244" s="107" t="s">
        <v>407</v>
      </c>
      <c r="E244" s="107" t="s">
        <v>5</v>
      </c>
      <c r="F244" s="107"/>
      <c r="G244" s="123">
        <f>G245</f>
        <v>5770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29.25" customHeight="1" outlineLevel="5" thickBot="1">
      <c r="A245" s="5" t="s">
        <v>409</v>
      </c>
      <c r="B245" s="21">
        <v>951</v>
      </c>
      <c r="C245" s="6" t="s">
        <v>216</v>
      </c>
      <c r="D245" s="6" t="s">
        <v>408</v>
      </c>
      <c r="E245" s="6" t="s">
        <v>5</v>
      </c>
      <c r="F245" s="11"/>
      <c r="G245" s="7">
        <f>G246</f>
        <v>5770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21" customHeight="1" outlineLevel="5" thickBot="1">
      <c r="A246" s="88" t="s">
        <v>100</v>
      </c>
      <c r="B246" s="92">
        <v>951</v>
      </c>
      <c r="C246" s="93" t="s">
        <v>216</v>
      </c>
      <c r="D246" s="93" t="s">
        <v>408</v>
      </c>
      <c r="E246" s="93" t="s">
        <v>95</v>
      </c>
      <c r="F246" s="11"/>
      <c r="G246" s="98">
        <f>G247</f>
        <v>5770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8" t="s">
        <v>101</v>
      </c>
      <c r="B247" s="92">
        <v>951</v>
      </c>
      <c r="C247" s="93" t="s">
        <v>216</v>
      </c>
      <c r="D247" s="93" t="s">
        <v>408</v>
      </c>
      <c r="E247" s="93" t="s">
        <v>96</v>
      </c>
      <c r="F247" s="11"/>
      <c r="G247" s="98">
        <v>5770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80" t="s">
        <v>246</v>
      </c>
      <c r="B248" s="19">
        <v>951</v>
      </c>
      <c r="C248" s="9" t="s">
        <v>248</v>
      </c>
      <c r="D248" s="9" t="s">
        <v>261</v>
      </c>
      <c r="E248" s="9" t="s">
        <v>5</v>
      </c>
      <c r="F248" s="93"/>
      <c r="G248" s="143">
        <f>G249</f>
        <v>18006.666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16.5" outlineLevel="5" thickBot="1">
      <c r="A249" s="13" t="s">
        <v>158</v>
      </c>
      <c r="B249" s="19">
        <v>951</v>
      </c>
      <c r="C249" s="9" t="s">
        <v>248</v>
      </c>
      <c r="D249" s="9" t="s">
        <v>261</v>
      </c>
      <c r="E249" s="9" t="s">
        <v>5</v>
      </c>
      <c r="F249" s="93"/>
      <c r="G249" s="143">
        <f>G250</f>
        <v>18006.666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4" t="s">
        <v>230</v>
      </c>
      <c r="B250" s="90">
        <v>951</v>
      </c>
      <c r="C250" s="91" t="s">
        <v>248</v>
      </c>
      <c r="D250" s="91" t="s">
        <v>296</v>
      </c>
      <c r="E250" s="91" t="s">
        <v>5</v>
      </c>
      <c r="F250" s="91"/>
      <c r="G250" s="145">
        <f>G257+G251+G260+G263+G266+G269</f>
        <v>18006.666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48" outlineLevel="5" thickBot="1">
      <c r="A251" s="5" t="s">
        <v>213</v>
      </c>
      <c r="B251" s="21">
        <v>951</v>
      </c>
      <c r="C251" s="6" t="s">
        <v>248</v>
      </c>
      <c r="D251" s="6" t="s">
        <v>297</v>
      </c>
      <c r="E251" s="6" t="s">
        <v>5</v>
      </c>
      <c r="F251" s="6"/>
      <c r="G251" s="148">
        <f>G252+G255</f>
        <v>7301.842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19.5" customHeight="1" outlineLevel="5" thickBot="1">
      <c r="A252" s="88" t="s">
        <v>100</v>
      </c>
      <c r="B252" s="92">
        <v>951</v>
      </c>
      <c r="C252" s="93" t="s">
        <v>248</v>
      </c>
      <c r="D252" s="93" t="s">
        <v>297</v>
      </c>
      <c r="E252" s="93" t="s">
        <v>95</v>
      </c>
      <c r="F252" s="93"/>
      <c r="G252" s="144">
        <f>G253+G254</f>
        <v>173.842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88" t="s">
        <v>368</v>
      </c>
      <c r="B253" s="92">
        <v>951</v>
      </c>
      <c r="C253" s="93" t="s">
        <v>248</v>
      </c>
      <c r="D253" s="93" t="s">
        <v>297</v>
      </c>
      <c r="E253" s="93" t="s">
        <v>367</v>
      </c>
      <c r="F253" s="93"/>
      <c r="G253" s="144">
        <v>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8" t="s">
        <v>101</v>
      </c>
      <c r="B254" s="92">
        <v>951</v>
      </c>
      <c r="C254" s="93" t="s">
        <v>248</v>
      </c>
      <c r="D254" s="93" t="s">
        <v>297</v>
      </c>
      <c r="E254" s="93" t="s">
        <v>96</v>
      </c>
      <c r="F254" s="93"/>
      <c r="G254" s="144">
        <v>173.842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16.5" outlineLevel="5" thickBot="1">
      <c r="A255" s="88" t="s">
        <v>383</v>
      </c>
      <c r="B255" s="92">
        <v>951</v>
      </c>
      <c r="C255" s="93" t="s">
        <v>248</v>
      </c>
      <c r="D255" s="93" t="s">
        <v>297</v>
      </c>
      <c r="E255" s="93" t="s">
        <v>385</v>
      </c>
      <c r="F255" s="93"/>
      <c r="G255" s="144">
        <f>G256</f>
        <v>7128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48" outlineLevel="5" thickBot="1">
      <c r="A256" s="88" t="s">
        <v>384</v>
      </c>
      <c r="B256" s="92">
        <v>951</v>
      </c>
      <c r="C256" s="93" t="s">
        <v>248</v>
      </c>
      <c r="D256" s="93" t="s">
        <v>297</v>
      </c>
      <c r="E256" s="93" t="s">
        <v>386</v>
      </c>
      <c r="F256" s="93"/>
      <c r="G256" s="144">
        <v>7128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5" t="s">
        <v>247</v>
      </c>
      <c r="B257" s="21">
        <v>951</v>
      </c>
      <c r="C257" s="6" t="s">
        <v>248</v>
      </c>
      <c r="D257" s="6" t="s">
        <v>298</v>
      </c>
      <c r="E257" s="6" t="s">
        <v>5</v>
      </c>
      <c r="F257" s="6"/>
      <c r="G257" s="148">
        <f>G258</f>
        <v>600.706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18.75" customHeight="1" outlineLevel="5" thickBot="1">
      <c r="A258" s="88" t="s">
        <v>100</v>
      </c>
      <c r="B258" s="92">
        <v>951</v>
      </c>
      <c r="C258" s="93" t="s">
        <v>248</v>
      </c>
      <c r="D258" s="93" t="s">
        <v>298</v>
      </c>
      <c r="E258" s="93" t="s">
        <v>95</v>
      </c>
      <c r="F258" s="93"/>
      <c r="G258" s="144">
        <f>G259</f>
        <v>600.706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8" t="s">
        <v>101</v>
      </c>
      <c r="B259" s="92">
        <v>951</v>
      </c>
      <c r="C259" s="93" t="s">
        <v>248</v>
      </c>
      <c r="D259" s="93" t="s">
        <v>298</v>
      </c>
      <c r="E259" s="93" t="s">
        <v>96</v>
      </c>
      <c r="F259" s="93"/>
      <c r="G259" s="144">
        <v>600.706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48" outlineLevel="5" thickBot="1">
      <c r="A260" s="5" t="s">
        <v>415</v>
      </c>
      <c r="B260" s="21">
        <v>951</v>
      </c>
      <c r="C260" s="6" t="s">
        <v>248</v>
      </c>
      <c r="D260" s="6" t="s">
        <v>414</v>
      </c>
      <c r="E260" s="6" t="s">
        <v>5</v>
      </c>
      <c r="F260" s="6"/>
      <c r="G260" s="148">
        <f>G261</f>
        <v>827.985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8" t="s">
        <v>100</v>
      </c>
      <c r="B261" s="92">
        <v>951</v>
      </c>
      <c r="C261" s="93" t="s">
        <v>248</v>
      </c>
      <c r="D261" s="93" t="s">
        <v>414</v>
      </c>
      <c r="E261" s="93" t="s">
        <v>95</v>
      </c>
      <c r="F261" s="93"/>
      <c r="G261" s="144">
        <f>G262</f>
        <v>827.985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8" t="s">
        <v>368</v>
      </c>
      <c r="B262" s="92">
        <v>951</v>
      </c>
      <c r="C262" s="93" t="s">
        <v>248</v>
      </c>
      <c r="D262" s="93" t="s">
        <v>414</v>
      </c>
      <c r="E262" s="93" t="s">
        <v>367</v>
      </c>
      <c r="F262" s="93"/>
      <c r="G262" s="144">
        <v>827.985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48" outlineLevel="5" thickBot="1">
      <c r="A263" s="5" t="s">
        <v>416</v>
      </c>
      <c r="B263" s="21">
        <v>951</v>
      </c>
      <c r="C263" s="6" t="s">
        <v>248</v>
      </c>
      <c r="D263" s="6" t="s">
        <v>417</v>
      </c>
      <c r="E263" s="6" t="s">
        <v>5</v>
      </c>
      <c r="F263" s="6"/>
      <c r="G263" s="148">
        <f>G264</f>
        <v>3311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8" t="s">
        <v>100</v>
      </c>
      <c r="B264" s="92">
        <v>951</v>
      </c>
      <c r="C264" s="93" t="s">
        <v>248</v>
      </c>
      <c r="D264" s="93" t="s">
        <v>417</v>
      </c>
      <c r="E264" s="93" t="s">
        <v>95</v>
      </c>
      <c r="F264" s="93"/>
      <c r="G264" s="144">
        <f>G265</f>
        <v>3311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5" thickBot="1">
      <c r="A265" s="88" t="s">
        <v>368</v>
      </c>
      <c r="B265" s="92">
        <v>951</v>
      </c>
      <c r="C265" s="93" t="s">
        <v>248</v>
      </c>
      <c r="D265" s="93" t="s">
        <v>417</v>
      </c>
      <c r="E265" s="93" t="s">
        <v>367</v>
      </c>
      <c r="F265" s="93"/>
      <c r="G265" s="144">
        <v>3311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48" outlineLevel="5" thickBot="1">
      <c r="A266" s="5" t="s">
        <v>434</v>
      </c>
      <c r="B266" s="21">
        <v>951</v>
      </c>
      <c r="C266" s="6" t="s">
        <v>248</v>
      </c>
      <c r="D266" s="6" t="s">
        <v>432</v>
      </c>
      <c r="E266" s="6" t="s">
        <v>5</v>
      </c>
      <c r="F266" s="93"/>
      <c r="G266" s="148">
        <f>G267</f>
        <v>1193.173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88" t="s">
        <v>100</v>
      </c>
      <c r="B267" s="92">
        <v>951</v>
      </c>
      <c r="C267" s="93" t="s">
        <v>248</v>
      </c>
      <c r="D267" s="93" t="s">
        <v>432</v>
      </c>
      <c r="E267" s="93" t="s">
        <v>95</v>
      </c>
      <c r="F267" s="93"/>
      <c r="G267" s="144">
        <f>G268</f>
        <v>1193.173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32.25" outlineLevel="5" thickBot="1">
      <c r="A268" s="88" t="s">
        <v>368</v>
      </c>
      <c r="B268" s="92">
        <v>951</v>
      </c>
      <c r="C268" s="93" t="s">
        <v>248</v>
      </c>
      <c r="D268" s="93" t="s">
        <v>432</v>
      </c>
      <c r="E268" s="93" t="s">
        <v>367</v>
      </c>
      <c r="F268" s="93"/>
      <c r="G268" s="144">
        <v>1193.173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63.75" outlineLevel="5" thickBot="1">
      <c r="A269" s="5" t="s">
        <v>435</v>
      </c>
      <c r="B269" s="21">
        <v>951</v>
      </c>
      <c r="C269" s="6" t="s">
        <v>248</v>
      </c>
      <c r="D269" s="6" t="s">
        <v>433</v>
      </c>
      <c r="E269" s="6" t="s">
        <v>5</v>
      </c>
      <c r="F269" s="93"/>
      <c r="G269" s="148">
        <f>G270</f>
        <v>4771.96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88" t="s">
        <v>100</v>
      </c>
      <c r="B270" s="92">
        <v>951</v>
      </c>
      <c r="C270" s="93" t="s">
        <v>248</v>
      </c>
      <c r="D270" s="93" t="s">
        <v>433</v>
      </c>
      <c r="E270" s="93" t="s">
        <v>95</v>
      </c>
      <c r="F270" s="93"/>
      <c r="G270" s="144">
        <f>G271</f>
        <v>4771.96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16.5" outlineLevel="5" thickBot="1">
      <c r="A271" s="88"/>
      <c r="B271" s="92">
        <v>951</v>
      </c>
      <c r="C271" s="93" t="s">
        <v>248</v>
      </c>
      <c r="D271" s="93" t="s">
        <v>433</v>
      </c>
      <c r="E271" s="93" t="s">
        <v>367</v>
      </c>
      <c r="F271" s="93"/>
      <c r="G271" s="144">
        <v>4771.96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16.5" customHeight="1" outlineLevel="5" thickBot="1">
      <c r="A272" s="8" t="s">
        <v>33</v>
      </c>
      <c r="B272" s="19">
        <v>951</v>
      </c>
      <c r="C272" s="9" t="s">
        <v>12</v>
      </c>
      <c r="D272" s="9" t="s">
        <v>261</v>
      </c>
      <c r="E272" s="9" t="s">
        <v>5</v>
      </c>
      <c r="F272" s="9"/>
      <c r="G272" s="143">
        <f>G284+G273</f>
        <v>15.722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112" t="s">
        <v>135</v>
      </c>
      <c r="B273" s="19">
        <v>951</v>
      </c>
      <c r="C273" s="9" t="s">
        <v>12</v>
      </c>
      <c r="D273" s="9" t="s">
        <v>262</v>
      </c>
      <c r="E273" s="9" t="s">
        <v>5</v>
      </c>
      <c r="F273" s="9"/>
      <c r="G273" s="143">
        <f>G274</f>
        <v>15.722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32.25" outlineLevel="5" thickBot="1">
      <c r="A274" s="112" t="s">
        <v>136</v>
      </c>
      <c r="B274" s="19">
        <v>951</v>
      </c>
      <c r="C274" s="9" t="s">
        <v>12</v>
      </c>
      <c r="D274" s="9" t="s">
        <v>263</v>
      </c>
      <c r="E274" s="9" t="s">
        <v>5</v>
      </c>
      <c r="F274" s="9"/>
      <c r="G274" s="143">
        <f>G275+G281</f>
        <v>15.722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48" outlineLevel="5" thickBot="1">
      <c r="A275" s="114" t="s">
        <v>197</v>
      </c>
      <c r="B275" s="90">
        <v>951</v>
      </c>
      <c r="C275" s="91" t="s">
        <v>12</v>
      </c>
      <c r="D275" s="91" t="s">
        <v>299</v>
      </c>
      <c r="E275" s="91" t="s">
        <v>5</v>
      </c>
      <c r="F275" s="91"/>
      <c r="G275" s="145">
        <f>G276+G279</f>
        <v>0.722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32.25" outlineLevel="5" thickBot="1">
      <c r="A276" s="5" t="s">
        <v>94</v>
      </c>
      <c r="B276" s="21">
        <v>951</v>
      </c>
      <c r="C276" s="6" t="s">
        <v>12</v>
      </c>
      <c r="D276" s="6" t="s">
        <v>299</v>
      </c>
      <c r="E276" s="6" t="s">
        <v>91</v>
      </c>
      <c r="F276" s="6"/>
      <c r="G276" s="148">
        <f>G277+G278</f>
        <v>0.61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19.5" customHeight="1" outlineLevel="5" thickBot="1">
      <c r="A277" s="88" t="s">
        <v>258</v>
      </c>
      <c r="B277" s="92">
        <v>951</v>
      </c>
      <c r="C277" s="93" t="s">
        <v>12</v>
      </c>
      <c r="D277" s="93" t="s">
        <v>299</v>
      </c>
      <c r="E277" s="93" t="s">
        <v>92</v>
      </c>
      <c r="F277" s="93"/>
      <c r="G277" s="144">
        <v>0.47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48" outlineLevel="5" thickBot="1">
      <c r="A278" s="88" t="s">
        <v>253</v>
      </c>
      <c r="B278" s="92">
        <v>951</v>
      </c>
      <c r="C278" s="93" t="s">
        <v>12</v>
      </c>
      <c r="D278" s="93" t="s">
        <v>299</v>
      </c>
      <c r="E278" s="93" t="s">
        <v>254</v>
      </c>
      <c r="F278" s="93"/>
      <c r="G278" s="144">
        <v>0.14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32.25" outlineLevel="5" thickBot="1">
      <c r="A279" s="5" t="s">
        <v>100</v>
      </c>
      <c r="B279" s="21">
        <v>951</v>
      </c>
      <c r="C279" s="6" t="s">
        <v>12</v>
      </c>
      <c r="D279" s="6" t="s">
        <v>299</v>
      </c>
      <c r="E279" s="6" t="s">
        <v>95</v>
      </c>
      <c r="F279" s="6"/>
      <c r="G279" s="148">
        <f>G280</f>
        <v>0.112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32.25" outlineLevel="5" thickBot="1">
      <c r="A280" s="88" t="s">
        <v>101</v>
      </c>
      <c r="B280" s="92">
        <v>951</v>
      </c>
      <c r="C280" s="93" t="s">
        <v>12</v>
      </c>
      <c r="D280" s="93" t="s">
        <v>299</v>
      </c>
      <c r="E280" s="93" t="s">
        <v>96</v>
      </c>
      <c r="F280" s="93"/>
      <c r="G280" s="144">
        <v>0.112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18.75" customHeight="1" outlineLevel="5" thickBot="1">
      <c r="A281" s="94" t="s">
        <v>217</v>
      </c>
      <c r="B281" s="90">
        <v>951</v>
      </c>
      <c r="C281" s="91" t="s">
        <v>12</v>
      </c>
      <c r="D281" s="91" t="s">
        <v>300</v>
      </c>
      <c r="E281" s="91" t="s">
        <v>5</v>
      </c>
      <c r="F281" s="91"/>
      <c r="G281" s="16">
        <f>G282</f>
        <v>15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18.75" customHeight="1" outlineLevel="5" thickBot="1">
      <c r="A282" s="5" t="s">
        <v>100</v>
      </c>
      <c r="B282" s="21">
        <v>951</v>
      </c>
      <c r="C282" s="6" t="s">
        <v>12</v>
      </c>
      <c r="D282" s="6" t="s">
        <v>300</v>
      </c>
      <c r="E282" s="6" t="s">
        <v>95</v>
      </c>
      <c r="F282" s="6"/>
      <c r="G282" s="7">
        <f>G283</f>
        <v>15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32.25" outlineLevel="5" thickBot="1">
      <c r="A283" s="88" t="s">
        <v>101</v>
      </c>
      <c r="B283" s="92">
        <v>951</v>
      </c>
      <c r="C283" s="93" t="s">
        <v>12</v>
      </c>
      <c r="D283" s="93" t="s">
        <v>300</v>
      </c>
      <c r="E283" s="93" t="s">
        <v>96</v>
      </c>
      <c r="F283" s="93"/>
      <c r="G283" s="98">
        <v>15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16.5" outlineLevel="5" thickBot="1">
      <c r="A284" s="13" t="s">
        <v>158</v>
      </c>
      <c r="B284" s="19">
        <v>951</v>
      </c>
      <c r="C284" s="11" t="s">
        <v>12</v>
      </c>
      <c r="D284" s="11" t="s">
        <v>261</v>
      </c>
      <c r="E284" s="11" t="s">
        <v>5</v>
      </c>
      <c r="F284" s="11"/>
      <c r="G284" s="146">
        <f>G285</f>
        <v>0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32.25" outlineLevel="5" thickBot="1">
      <c r="A285" s="8" t="s">
        <v>230</v>
      </c>
      <c r="B285" s="19">
        <v>951</v>
      </c>
      <c r="C285" s="9" t="s">
        <v>12</v>
      </c>
      <c r="D285" s="9" t="s">
        <v>296</v>
      </c>
      <c r="E285" s="9" t="s">
        <v>5</v>
      </c>
      <c r="F285" s="9"/>
      <c r="G285" s="143">
        <f>G286</f>
        <v>0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48" outlineLevel="5" thickBot="1">
      <c r="A286" s="94" t="s">
        <v>213</v>
      </c>
      <c r="B286" s="90">
        <v>951</v>
      </c>
      <c r="C286" s="91" t="s">
        <v>12</v>
      </c>
      <c r="D286" s="91" t="s">
        <v>297</v>
      </c>
      <c r="E286" s="91" t="s">
        <v>5</v>
      </c>
      <c r="F286" s="91"/>
      <c r="G286" s="145">
        <f>G287</f>
        <v>0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15.75" customHeight="1" outlineLevel="5" thickBot="1">
      <c r="A287" s="5" t="s">
        <v>100</v>
      </c>
      <c r="B287" s="21">
        <v>951</v>
      </c>
      <c r="C287" s="6" t="s">
        <v>12</v>
      </c>
      <c r="D287" s="6" t="s">
        <v>297</v>
      </c>
      <c r="E287" s="6" t="s">
        <v>95</v>
      </c>
      <c r="F287" s="6"/>
      <c r="G287" s="148">
        <f>G288</f>
        <v>0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32.25" outlineLevel="5" thickBot="1">
      <c r="A288" s="88" t="s">
        <v>101</v>
      </c>
      <c r="B288" s="92">
        <v>951</v>
      </c>
      <c r="C288" s="93" t="s">
        <v>12</v>
      </c>
      <c r="D288" s="93" t="s">
        <v>297</v>
      </c>
      <c r="E288" s="93" t="s">
        <v>96</v>
      </c>
      <c r="F288" s="93"/>
      <c r="G288" s="144">
        <v>0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19.5" outlineLevel="5" thickBot="1">
      <c r="A289" s="108" t="s">
        <v>47</v>
      </c>
      <c r="B289" s="18">
        <v>951</v>
      </c>
      <c r="C289" s="14" t="s">
        <v>46</v>
      </c>
      <c r="D289" s="14" t="s">
        <v>261</v>
      </c>
      <c r="E289" s="14" t="s">
        <v>5</v>
      </c>
      <c r="F289" s="14"/>
      <c r="G289" s="142">
        <f>G290+G296+G301</f>
        <v>13145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16.5" outlineLevel="5" thickBot="1">
      <c r="A290" s="124" t="s">
        <v>387</v>
      </c>
      <c r="B290" s="18">
        <v>951</v>
      </c>
      <c r="C290" s="39" t="s">
        <v>388</v>
      </c>
      <c r="D290" s="39" t="s">
        <v>261</v>
      </c>
      <c r="E290" s="39" t="s">
        <v>5</v>
      </c>
      <c r="F290" s="39"/>
      <c r="G290" s="156">
        <f>G291</f>
        <v>11645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32.25" outlineLevel="4" thickBot="1">
      <c r="A291" s="80" t="s">
        <v>205</v>
      </c>
      <c r="B291" s="19">
        <v>951</v>
      </c>
      <c r="C291" s="9" t="s">
        <v>388</v>
      </c>
      <c r="D291" s="9" t="s">
        <v>301</v>
      </c>
      <c r="E291" s="9" t="s">
        <v>5</v>
      </c>
      <c r="F291" s="9"/>
      <c r="G291" s="143">
        <f>G292</f>
        <v>11645</v>
      </c>
      <c r="H291" s="32">
        <f aca="true" t="shared" si="34" ref="H291:X291">H292+H294</f>
        <v>0</v>
      </c>
      <c r="I291" s="32">
        <f t="shared" si="34"/>
        <v>0</v>
      </c>
      <c r="J291" s="32">
        <f t="shared" si="34"/>
        <v>0</v>
      </c>
      <c r="K291" s="32">
        <f t="shared" si="34"/>
        <v>0</v>
      </c>
      <c r="L291" s="32">
        <f t="shared" si="34"/>
        <v>0</v>
      </c>
      <c r="M291" s="32">
        <f t="shared" si="34"/>
        <v>0</v>
      </c>
      <c r="N291" s="32">
        <f t="shared" si="34"/>
        <v>0</v>
      </c>
      <c r="O291" s="32">
        <f t="shared" si="34"/>
        <v>0</v>
      </c>
      <c r="P291" s="32">
        <f t="shared" si="34"/>
        <v>0</v>
      </c>
      <c r="Q291" s="32">
        <f t="shared" si="34"/>
        <v>0</v>
      </c>
      <c r="R291" s="32">
        <f t="shared" si="34"/>
        <v>0</v>
      </c>
      <c r="S291" s="32">
        <f t="shared" si="34"/>
        <v>0</v>
      </c>
      <c r="T291" s="32">
        <f t="shared" si="34"/>
        <v>0</v>
      </c>
      <c r="U291" s="32">
        <f t="shared" si="34"/>
        <v>0</v>
      </c>
      <c r="V291" s="32">
        <f t="shared" si="34"/>
        <v>0</v>
      </c>
      <c r="W291" s="32">
        <f t="shared" si="34"/>
        <v>0</v>
      </c>
      <c r="X291" s="32">
        <f t="shared" si="34"/>
        <v>5000</v>
      </c>
      <c r="Y291" s="59" t="e">
        <f>X291/G285*100</f>
        <v>#DIV/0!</v>
      </c>
    </row>
    <row r="292" spans="1:25" ht="33" customHeight="1" outlineLevel="5" thickBot="1">
      <c r="A292" s="125" t="s">
        <v>159</v>
      </c>
      <c r="B292" s="132">
        <v>951</v>
      </c>
      <c r="C292" s="91" t="s">
        <v>388</v>
      </c>
      <c r="D292" s="91" t="s">
        <v>302</v>
      </c>
      <c r="E292" s="91" t="s">
        <v>5</v>
      </c>
      <c r="F292" s="95"/>
      <c r="G292" s="145">
        <f>G293</f>
        <v>11645</v>
      </c>
      <c r="H292" s="2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44"/>
      <c r="X292" s="65">
        <v>0</v>
      </c>
      <c r="Y292" s="59" t="e">
        <f>X292/G286*100</f>
        <v>#DIV/0!</v>
      </c>
    </row>
    <row r="293" spans="1:25" ht="22.5" customHeight="1" outlineLevel="5" thickBot="1">
      <c r="A293" s="5" t="s">
        <v>120</v>
      </c>
      <c r="B293" s="21">
        <v>951</v>
      </c>
      <c r="C293" s="6" t="s">
        <v>388</v>
      </c>
      <c r="D293" s="6" t="s">
        <v>302</v>
      </c>
      <c r="E293" s="6" t="s">
        <v>5</v>
      </c>
      <c r="F293" s="78"/>
      <c r="G293" s="148">
        <f>G294+G295</f>
        <v>11645</v>
      </c>
      <c r="H293" s="2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44"/>
      <c r="X293" s="65"/>
      <c r="Y293" s="59"/>
    </row>
    <row r="294" spans="1:25" ht="48" outlineLevel="5" thickBot="1">
      <c r="A294" s="96" t="s">
        <v>206</v>
      </c>
      <c r="B294" s="134">
        <v>951</v>
      </c>
      <c r="C294" s="93" t="s">
        <v>388</v>
      </c>
      <c r="D294" s="93" t="s">
        <v>302</v>
      </c>
      <c r="E294" s="93" t="s">
        <v>89</v>
      </c>
      <c r="F294" s="97"/>
      <c r="G294" s="144">
        <v>11645</v>
      </c>
      <c r="H294" s="2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44"/>
      <c r="X294" s="65">
        <v>5000</v>
      </c>
      <c r="Y294" s="59" t="e">
        <f>X294/G288*100</f>
        <v>#DIV/0!</v>
      </c>
    </row>
    <row r="295" spans="1:25" ht="19.5" outlineLevel="5" thickBot="1">
      <c r="A295" s="96" t="s">
        <v>87</v>
      </c>
      <c r="B295" s="134">
        <v>951</v>
      </c>
      <c r="C295" s="93" t="s">
        <v>388</v>
      </c>
      <c r="D295" s="93" t="s">
        <v>354</v>
      </c>
      <c r="E295" s="93" t="s">
        <v>88</v>
      </c>
      <c r="F295" s="97"/>
      <c r="G295" s="144">
        <v>0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32.25" outlineLevel="5" thickBot="1">
      <c r="A296" s="124" t="s">
        <v>58</v>
      </c>
      <c r="B296" s="18">
        <v>951</v>
      </c>
      <c r="C296" s="39" t="s">
        <v>57</v>
      </c>
      <c r="D296" s="39" t="s">
        <v>261</v>
      </c>
      <c r="E296" s="39" t="s">
        <v>5</v>
      </c>
      <c r="F296" s="39"/>
      <c r="G296" s="119">
        <f>G297</f>
        <v>30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5"/>
      <c r="Y296" s="59"/>
    </row>
    <row r="297" spans="1:25" ht="19.5" outlineLevel="6" thickBot="1">
      <c r="A297" s="8" t="s">
        <v>231</v>
      </c>
      <c r="B297" s="19">
        <v>951</v>
      </c>
      <c r="C297" s="9" t="s">
        <v>57</v>
      </c>
      <c r="D297" s="9" t="s">
        <v>303</v>
      </c>
      <c r="E297" s="9" t="s">
        <v>5</v>
      </c>
      <c r="F297" s="9"/>
      <c r="G297" s="10">
        <f>G298</f>
        <v>30</v>
      </c>
      <c r="H297" s="29">
        <f aca="true" t="shared" si="35" ref="H297:X297">H305+H310</f>
        <v>0</v>
      </c>
      <c r="I297" s="29">
        <f t="shared" si="35"/>
        <v>0</v>
      </c>
      <c r="J297" s="29">
        <f t="shared" si="35"/>
        <v>0</v>
      </c>
      <c r="K297" s="29">
        <f t="shared" si="35"/>
        <v>0</v>
      </c>
      <c r="L297" s="29">
        <f t="shared" si="35"/>
        <v>0</v>
      </c>
      <c r="M297" s="29">
        <f t="shared" si="35"/>
        <v>0</v>
      </c>
      <c r="N297" s="29">
        <f t="shared" si="35"/>
        <v>0</v>
      </c>
      <c r="O297" s="29">
        <f t="shared" si="35"/>
        <v>0</v>
      </c>
      <c r="P297" s="29">
        <f t="shared" si="35"/>
        <v>0</v>
      </c>
      <c r="Q297" s="29">
        <f t="shared" si="35"/>
        <v>0</v>
      </c>
      <c r="R297" s="29">
        <f t="shared" si="35"/>
        <v>0</v>
      </c>
      <c r="S297" s="29">
        <f t="shared" si="35"/>
        <v>0</v>
      </c>
      <c r="T297" s="29">
        <f t="shared" si="35"/>
        <v>0</v>
      </c>
      <c r="U297" s="29">
        <f t="shared" si="35"/>
        <v>0</v>
      </c>
      <c r="V297" s="29">
        <f t="shared" si="35"/>
        <v>0</v>
      </c>
      <c r="W297" s="29">
        <f t="shared" si="35"/>
        <v>0</v>
      </c>
      <c r="X297" s="73">
        <f t="shared" si="35"/>
        <v>1409.01825</v>
      </c>
      <c r="Y297" s="59">
        <f>X297/G291*100</f>
        <v>12.099770287677115</v>
      </c>
    </row>
    <row r="298" spans="1:25" ht="33" customHeight="1" outlineLevel="6" thickBot="1">
      <c r="A298" s="114" t="s">
        <v>160</v>
      </c>
      <c r="B298" s="90">
        <v>951</v>
      </c>
      <c r="C298" s="91" t="s">
        <v>57</v>
      </c>
      <c r="D298" s="91" t="s">
        <v>304</v>
      </c>
      <c r="E298" s="91" t="s">
        <v>5</v>
      </c>
      <c r="F298" s="91"/>
      <c r="G298" s="16">
        <f>G299</f>
        <v>30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3"/>
      <c r="Y298" s="59"/>
    </row>
    <row r="299" spans="1:25" ht="19.5" customHeight="1" outlineLevel="6" thickBot="1">
      <c r="A299" s="5" t="s">
        <v>100</v>
      </c>
      <c r="B299" s="21">
        <v>951</v>
      </c>
      <c r="C299" s="6" t="s">
        <v>57</v>
      </c>
      <c r="D299" s="6" t="s">
        <v>304</v>
      </c>
      <c r="E299" s="6" t="s">
        <v>95</v>
      </c>
      <c r="F299" s="6"/>
      <c r="G299" s="7">
        <f>G300</f>
        <v>30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3"/>
      <c r="Y299" s="59"/>
    </row>
    <row r="300" spans="1:25" ht="32.25" outlineLevel="6" thickBot="1">
      <c r="A300" s="88" t="s">
        <v>101</v>
      </c>
      <c r="B300" s="92">
        <v>951</v>
      </c>
      <c r="C300" s="93" t="s">
        <v>57</v>
      </c>
      <c r="D300" s="93" t="s">
        <v>304</v>
      </c>
      <c r="E300" s="93" t="s">
        <v>96</v>
      </c>
      <c r="F300" s="93"/>
      <c r="G300" s="98">
        <v>30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3"/>
      <c r="Y300" s="59"/>
    </row>
    <row r="301" spans="1:25" ht="19.5" outlineLevel="6" thickBot="1">
      <c r="A301" s="124" t="s">
        <v>34</v>
      </c>
      <c r="B301" s="18">
        <v>951</v>
      </c>
      <c r="C301" s="39" t="s">
        <v>13</v>
      </c>
      <c r="D301" s="39" t="s">
        <v>261</v>
      </c>
      <c r="E301" s="39" t="s">
        <v>5</v>
      </c>
      <c r="F301" s="39"/>
      <c r="G301" s="156">
        <f>G302</f>
        <v>1470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112" t="s">
        <v>135</v>
      </c>
      <c r="B302" s="19">
        <v>951</v>
      </c>
      <c r="C302" s="9" t="s">
        <v>13</v>
      </c>
      <c r="D302" s="9" t="s">
        <v>262</v>
      </c>
      <c r="E302" s="9" t="s">
        <v>5</v>
      </c>
      <c r="F302" s="9"/>
      <c r="G302" s="143">
        <f>G303</f>
        <v>1470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3"/>
      <c r="Y302" s="59"/>
    </row>
    <row r="303" spans="1:25" ht="32.25" outlineLevel="6" thickBot="1">
      <c r="A303" s="112" t="s">
        <v>136</v>
      </c>
      <c r="B303" s="19">
        <v>951</v>
      </c>
      <c r="C303" s="11" t="s">
        <v>13</v>
      </c>
      <c r="D303" s="11" t="s">
        <v>263</v>
      </c>
      <c r="E303" s="11" t="s">
        <v>5</v>
      </c>
      <c r="F303" s="11"/>
      <c r="G303" s="146">
        <f>G304</f>
        <v>1470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48" outlineLevel="6" thickBot="1">
      <c r="A304" s="113" t="s">
        <v>204</v>
      </c>
      <c r="B304" s="130">
        <v>951</v>
      </c>
      <c r="C304" s="91" t="s">
        <v>13</v>
      </c>
      <c r="D304" s="91" t="s">
        <v>265</v>
      </c>
      <c r="E304" s="91" t="s">
        <v>5</v>
      </c>
      <c r="F304" s="91"/>
      <c r="G304" s="145">
        <f>G305+G309</f>
        <v>1470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3"/>
      <c r="Y304" s="59"/>
    </row>
    <row r="305" spans="1:25" ht="32.25" outlineLevel="6" thickBot="1">
      <c r="A305" s="5" t="s">
        <v>94</v>
      </c>
      <c r="B305" s="21">
        <v>951</v>
      </c>
      <c r="C305" s="6" t="s">
        <v>13</v>
      </c>
      <c r="D305" s="6" t="s">
        <v>265</v>
      </c>
      <c r="E305" s="6" t="s">
        <v>91</v>
      </c>
      <c r="F305" s="6"/>
      <c r="G305" s="148">
        <f>G306+G307+G308</f>
        <v>1470</v>
      </c>
      <c r="H305" s="10">
        <f aca="true" t="shared" si="36" ref="H305:X306">H306</f>
        <v>0</v>
      </c>
      <c r="I305" s="10">
        <f t="shared" si="36"/>
        <v>0</v>
      </c>
      <c r="J305" s="10">
        <f t="shared" si="36"/>
        <v>0</v>
      </c>
      <c r="K305" s="10">
        <f t="shared" si="36"/>
        <v>0</v>
      </c>
      <c r="L305" s="10">
        <f t="shared" si="36"/>
        <v>0</v>
      </c>
      <c r="M305" s="10">
        <f t="shared" si="36"/>
        <v>0</v>
      </c>
      <c r="N305" s="10">
        <f t="shared" si="36"/>
        <v>0</v>
      </c>
      <c r="O305" s="10">
        <f t="shared" si="36"/>
        <v>0</v>
      </c>
      <c r="P305" s="10">
        <f t="shared" si="36"/>
        <v>0</v>
      </c>
      <c r="Q305" s="10">
        <f t="shared" si="36"/>
        <v>0</v>
      </c>
      <c r="R305" s="10">
        <f t="shared" si="36"/>
        <v>0</v>
      </c>
      <c r="S305" s="10">
        <f t="shared" si="36"/>
        <v>0</v>
      </c>
      <c r="T305" s="10">
        <f t="shared" si="36"/>
        <v>0</v>
      </c>
      <c r="U305" s="10">
        <f t="shared" si="36"/>
        <v>0</v>
      </c>
      <c r="V305" s="10">
        <f t="shared" si="36"/>
        <v>0</v>
      </c>
      <c r="W305" s="10">
        <f t="shared" si="36"/>
        <v>0</v>
      </c>
      <c r="X305" s="66">
        <f t="shared" si="36"/>
        <v>0</v>
      </c>
      <c r="Y305" s="59">
        <f>X305/G299*100</f>
        <v>0</v>
      </c>
    </row>
    <row r="306" spans="1:25" ht="15" customHeight="1" outlineLevel="6" thickBot="1">
      <c r="A306" s="88" t="s">
        <v>258</v>
      </c>
      <c r="B306" s="92">
        <v>951</v>
      </c>
      <c r="C306" s="93" t="s">
        <v>13</v>
      </c>
      <c r="D306" s="93" t="s">
        <v>265</v>
      </c>
      <c r="E306" s="93" t="s">
        <v>92</v>
      </c>
      <c r="F306" s="93"/>
      <c r="G306" s="144">
        <v>1129</v>
      </c>
      <c r="H306" s="12">
        <f t="shared" si="36"/>
        <v>0</v>
      </c>
      <c r="I306" s="12">
        <f t="shared" si="36"/>
        <v>0</v>
      </c>
      <c r="J306" s="12">
        <f t="shared" si="36"/>
        <v>0</v>
      </c>
      <c r="K306" s="12">
        <f t="shared" si="36"/>
        <v>0</v>
      </c>
      <c r="L306" s="12">
        <f t="shared" si="36"/>
        <v>0</v>
      </c>
      <c r="M306" s="12">
        <f t="shared" si="36"/>
        <v>0</v>
      </c>
      <c r="N306" s="12">
        <f t="shared" si="36"/>
        <v>0</v>
      </c>
      <c r="O306" s="12">
        <f t="shared" si="36"/>
        <v>0</v>
      </c>
      <c r="P306" s="12">
        <f t="shared" si="36"/>
        <v>0</v>
      </c>
      <c r="Q306" s="12">
        <f t="shared" si="36"/>
        <v>0</v>
      </c>
      <c r="R306" s="12">
        <f t="shared" si="36"/>
        <v>0</v>
      </c>
      <c r="S306" s="12">
        <f t="shared" si="36"/>
        <v>0</v>
      </c>
      <c r="T306" s="12">
        <f t="shared" si="36"/>
        <v>0</v>
      </c>
      <c r="U306" s="12">
        <f t="shared" si="36"/>
        <v>0</v>
      </c>
      <c r="V306" s="12">
        <f t="shared" si="36"/>
        <v>0</v>
      </c>
      <c r="W306" s="12">
        <f t="shared" si="36"/>
        <v>0</v>
      </c>
      <c r="X306" s="67">
        <f t="shared" si="36"/>
        <v>0</v>
      </c>
      <c r="Y306" s="59">
        <f>X306/G300*100</f>
        <v>0</v>
      </c>
    </row>
    <row r="307" spans="1:25" ht="36" customHeight="1" outlineLevel="6" thickBot="1">
      <c r="A307" s="88" t="s">
        <v>260</v>
      </c>
      <c r="B307" s="92">
        <v>951</v>
      </c>
      <c r="C307" s="93" t="s">
        <v>13</v>
      </c>
      <c r="D307" s="93" t="s">
        <v>265</v>
      </c>
      <c r="E307" s="93" t="s">
        <v>93</v>
      </c>
      <c r="F307" s="93"/>
      <c r="G307" s="144">
        <v>0</v>
      </c>
      <c r="H307" s="2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42"/>
      <c r="X307" s="65">
        <v>0</v>
      </c>
      <c r="Y307" s="59">
        <f>X307/G301*100</f>
        <v>0</v>
      </c>
    </row>
    <row r="308" spans="1:25" ht="48" outlineLevel="6" thickBot="1">
      <c r="A308" s="88" t="s">
        <v>253</v>
      </c>
      <c r="B308" s="92">
        <v>951</v>
      </c>
      <c r="C308" s="93" t="s">
        <v>13</v>
      </c>
      <c r="D308" s="93" t="s">
        <v>265</v>
      </c>
      <c r="E308" s="93" t="s">
        <v>254</v>
      </c>
      <c r="F308" s="93"/>
      <c r="G308" s="144">
        <v>341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18.75" customHeight="1" outlineLevel="6" thickBot="1">
      <c r="A309" s="5" t="s">
        <v>100</v>
      </c>
      <c r="B309" s="21">
        <v>951</v>
      </c>
      <c r="C309" s="6" t="s">
        <v>13</v>
      </c>
      <c r="D309" s="6" t="s">
        <v>265</v>
      </c>
      <c r="E309" s="6" t="s">
        <v>95</v>
      </c>
      <c r="F309" s="6"/>
      <c r="G309" s="148">
        <f>G310</f>
        <v>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88" t="s">
        <v>101</v>
      </c>
      <c r="B310" s="92">
        <v>951</v>
      </c>
      <c r="C310" s="93" t="s">
        <v>13</v>
      </c>
      <c r="D310" s="93" t="s">
        <v>265</v>
      </c>
      <c r="E310" s="93" t="s">
        <v>96</v>
      </c>
      <c r="F310" s="93"/>
      <c r="G310" s="144">
        <v>0</v>
      </c>
      <c r="H310" s="31">
        <f aca="true" t="shared" si="37" ref="H310:X312">H311</f>
        <v>0</v>
      </c>
      <c r="I310" s="31">
        <f t="shared" si="37"/>
        <v>0</v>
      </c>
      <c r="J310" s="31">
        <f t="shared" si="37"/>
        <v>0</v>
      </c>
      <c r="K310" s="31">
        <f t="shared" si="37"/>
        <v>0</v>
      </c>
      <c r="L310" s="31">
        <f t="shared" si="37"/>
        <v>0</v>
      </c>
      <c r="M310" s="31">
        <f t="shared" si="37"/>
        <v>0</v>
      </c>
      <c r="N310" s="31">
        <f t="shared" si="37"/>
        <v>0</v>
      </c>
      <c r="O310" s="31">
        <f t="shared" si="37"/>
        <v>0</v>
      </c>
      <c r="P310" s="31">
        <f t="shared" si="37"/>
        <v>0</v>
      </c>
      <c r="Q310" s="31">
        <f t="shared" si="37"/>
        <v>0</v>
      </c>
      <c r="R310" s="31">
        <f t="shared" si="37"/>
        <v>0</v>
      </c>
      <c r="S310" s="31">
        <f t="shared" si="37"/>
        <v>0</v>
      </c>
      <c r="T310" s="31">
        <f t="shared" si="37"/>
        <v>0</v>
      </c>
      <c r="U310" s="31">
        <f t="shared" si="37"/>
        <v>0</v>
      </c>
      <c r="V310" s="31">
        <f t="shared" si="37"/>
        <v>0</v>
      </c>
      <c r="W310" s="31">
        <f t="shared" si="37"/>
        <v>0</v>
      </c>
      <c r="X310" s="66">
        <f t="shared" si="37"/>
        <v>1409.01825</v>
      </c>
      <c r="Y310" s="59">
        <f>X310/G304*100</f>
        <v>95.85158163265307</v>
      </c>
    </row>
    <row r="311" spans="1:25" ht="19.5" outlineLevel="6" thickBot="1">
      <c r="A311" s="108" t="s">
        <v>64</v>
      </c>
      <c r="B311" s="18">
        <v>951</v>
      </c>
      <c r="C311" s="14" t="s">
        <v>45</v>
      </c>
      <c r="D311" s="14" t="s">
        <v>261</v>
      </c>
      <c r="E311" s="14" t="s">
        <v>5</v>
      </c>
      <c r="F311" s="14"/>
      <c r="G311" s="142">
        <f>G312</f>
        <v>21763.4</v>
      </c>
      <c r="H311" s="32">
        <f t="shared" si="37"/>
        <v>0</v>
      </c>
      <c r="I311" s="32">
        <f t="shared" si="37"/>
        <v>0</v>
      </c>
      <c r="J311" s="32">
        <f t="shared" si="37"/>
        <v>0</v>
      </c>
      <c r="K311" s="32">
        <f t="shared" si="37"/>
        <v>0</v>
      </c>
      <c r="L311" s="32">
        <f t="shared" si="37"/>
        <v>0</v>
      </c>
      <c r="M311" s="32">
        <f t="shared" si="37"/>
        <v>0</v>
      </c>
      <c r="N311" s="32">
        <f t="shared" si="37"/>
        <v>0</v>
      </c>
      <c r="O311" s="32">
        <f t="shared" si="37"/>
        <v>0</v>
      </c>
      <c r="P311" s="32">
        <f t="shared" si="37"/>
        <v>0</v>
      </c>
      <c r="Q311" s="32">
        <f t="shared" si="37"/>
        <v>0</v>
      </c>
      <c r="R311" s="32">
        <f t="shared" si="37"/>
        <v>0</v>
      </c>
      <c r="S311" s="32">
        <f t="shared" si="37"/>
        <v>0</v>
      </c>
      <c r="T311" s="32">
        <f t="shared" si="37"/>
        <v>0</v>
      </c>
      <c r="U311" s="32">
        <f t="shared" si="37"/>
        <v>0</v>
      </c>
      <c r="V311" s="32">
        <f t="shared" si="37"/>
        <v>0</v>
      </c>
      <c r="W311" s="32">
        <f t="shared" si="37"/>
        <v>0</v>
      </c>
      <c r="X311" s="67">
        <f t="shared" si="37"/>
        <v>1409.01825</v>
      </c>
      <c r="Y311" s="59">
        <f>X311/G305*100</f>
        <v>95.85158163265307</v>
      </c>
    </row>
    <row r="312" spans="1:25" ht="16.5" outlineLevel="6" thickBot="1">
      <c r="A312" s="8" t="s">
        <v>35</v>
      </c>
      <c r="B312" s="19">
        <v>951</v>
      </c>
      <c r="C312" s="9" t="s">
        <v>14</v>
      </c>
      <c r="D312" s="9" t="s">
        <v>261</v>
      </c>
      <c r="E312" s="9" t="s">
        <v>5</v>
      </c>
      <c r="F312" s="9"/>
      <c r="G312" s="143">
        <f>G313+G331+G335+G339</f>
        <v>21763.4</v>
      </c>
      <c r="H312" s="34">
        <f t="shared" si="37"/>
        <v>0</v>
      </c>
      <c r="I312" s="34">
        <f t="shared" si="37"/>
        <v>0</v>
      </c>
      <c r="J312" s="34">
        <f t="shared" si="37"/>
        <v>0</v>
      </c>
      <c r="K312" s="34">
        <f t="shared" si="37"/>
        <v>0</v>
      </c>
      <c r="L312" s="34">
        <f t="shared" si="37"/>
        <v>0</v>
      </c>
      <c r="M312" s="34">
        <f t="shared" si="37"/>
        <v>0</v>
      </c>
      <c r="N312" s="34">
        <f t="shared" si="37"/>
        <v>0</v>
      </c>
      <c r="O312" s="34">
        <f t="shared" si="37"/>
        <v>0</v>
      </c>
      <c r="P312" s="34">
        <f t="shared" si="37"/>
        <v>0</v>
      </c>
      <c r="Q312" s="34">
        <f t="shared" si="37"/>
        <v>0</v>
      </c>
      <c r="R312" s="34">
        <f t="shared" si="37"/>
        <v>0</v>
      </c>
      <c r="S312" s="34">
        <f t="shared" si="37"/>
        <v>0</v>
      </c>
      <c r="T312" s="34">
        <f t="shared" si="37"/>
        <v>0</v>
      </c>
      <c r="U312" s="34">
        <f t="shared" si="37"/>
        <v>0</v>
      </c>
      <c r="V312" s="34">
        <f t="shared" si="37"/>
        <v>0</v>
      </c>
      <c r="W312" s="34">
        <f t="shared" si="37"/>
        <v>0</v>
      </c>
      <c r="X312" s="68">
        <f t="shared" si="37"/>
        <v>1409.01825</v>
      </c>
      <c r="Y312" s="59">
        <f>X312/G306*100</f>
        <v>124.80232506643047</v>
      </c>
    </row>
    <row r="313" spans="1:25" ht="19.5" outlineLevel="6" thickBot="1">
      <c r="A313" s="13" t="s">
        <v>161</v>
      </c>
      <c r="B313" s="19">
        <v>951</v>
      </c>
      <c r="C313" s="11" t="s">
        <v>14</v>
      </c>
      <c r="D313" s="11" t="s">
        <v>305</v>
      </c>
      <c r="E313" s="11" t="s">
        <v>5</v>
      </c>
      <c r="F313" s="11"/>
      <c r="G313" s="146">
        <f>G314+G320</f>
        <v>21611</v>
      </c>
      <c r="H313" s="24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42"/>
      <c r="X313" s="65">
        <v>1409.01825</v>
      </c>
      <c r="Y313" s="59" t="e">
        <f>X313/G307*100</f>
        <v>#DIV/0!</v>
      </c>
    </row>
    <row r="314" spans="1:25" ht="19.5" outlineLevel="6" thickBot="1">
      <c r="A314" s="94" t="s">
        <v>121</v>
      </c>
      <c r="B314" s="90">
        <v>951</v>
      </c>
      <c r="C314" s="91" t="s">
        <v>14</v>
      </c>
      <c r="D314" s="91" t="s">
        <v>306</v>
      </c>
      <c r="E314" s="91" t="s">
        <v>5</v>
      </c>
      <c r="F314" s="91"/>
      <c r="G314" s="145">
        <f>G315</f>
        <v>300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79" t="s">
        <v>162</v>
      </c>
      <c r="B315" s="21">
        <v>951</v>
      </c>
      <c r="C315" s="6" t="s">
        <v>14</v>
      </c>
      <c r="D315" s="6" t="s">
        <v>307</v>
      </c>
      <c r="E315" s="6" t="s">
        <v>5</v>
      </c>
      <c r="F315" s="6"/>
      <c r="G315" s="7">
        <f>G316+G318</f>
        <v>300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21.75" customHeight="1" outlineLevel="6" thickBot="1">
      <c r="A316" s="88" t="s">
        <v>100</v>
      </c>
      <c r="B316" s="92">
        <v>951</v>
      </c>
      <c r="C316" s="93" t="s">
        <v>14</v>
      </c>
      <c r="D316" s="93" t="s">
        <v>307</v>
      </c>
      <c r="E316" s="93" t="s">
        <v>95</v>
      </c>
      <c r="F316" s="93"/>
      <c r="G316" s="98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88" t="s">
        <v>101</v>
      </c>
      <c r="B317" s="92">
        <v>951</v>
      </c>
      <c r="C317" s="93" t="s">
        <v>14</v>
      </c>
      <c r="D317" s="93" t="s">
        <v>307</v>
      </c>
      <c r="E317" s="93" t="s">
        <v>96</v>
      </c>
      <c r="F317" s="93"/>
      <c r="G317" s="98"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88" t="s">
        <v>383</v>
      </c>
      <c r="B318" s="92">
        <v>951</v>
      </c>
      <c r="C318" s="93" t="s">
        <v>14</v>
      </c>
      <c r="D318" s="93" t="s">
        <v>307</v>
      </c>
      <c r="E318" s="93" t="s">
        <v>385</v>
      </c>
      <c r="F318" s="93"/>
      <c r="G318" s="162">
        <f>G319</f>
        <v>250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6.75" customHeight="1" outlineLevel="6" thickBot="1">
      <c r="A319" s="88" t="s">
        <v>384</v>
      </c>
      <c r="B319" s="92">
        <v>951</v>
      </c>
      <c r="C319" s="93" t="s">
        <v>14</v>
      </c>
      <c r="D319" s="93" t="s">
        <v>307</v>
      </c>
      <c r="E319" s="93" t="s">
        <v>386</v>
      </c>
      <c r="F319" s="93"/>
      <c r="G319" s="162">
        <v>250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114" t="s">
        <v>163</v>
      </c>
      <c r="B320" s="90">
        <v>951</v>
      </c>
      <c r="C320" s="91" t="s">
        <v>14</v>
      </c>
      <c r="D320" s="91" t="s">
        <v>308</v>
      </c>
      <c r="E320" s="91" t="s">
        <v>5</v>
      </c>
      <c r="F320" s="91"/>
      <c r="G320" s="16">
        <f>G321+G325+G328</f>
        <v>21311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5" t="s">
        <v>164</v>
      </c>
      <c r="B321" s="21">
        <v>951</v>
      </c>
      <c r="C321" s="6" t="s">
        <v>14</v>
      </c>
      <c r="D321" s="6" t="s">
        <v>309</v>
      </c>
      <c r="E321" s="6" t="s">
        <v>5</v>
      </c>
      <c r="F321" s="6"/>
      <c r="G321" s="7">
        <f>G322</f>
        <v>12597.5</v>
      </c>
      <c r="H321" s="29">
        <f aca="true" t="shared" si="38" ref="H321:X321">H322</f>
        <v>0</v>
      </c>
      <c r="I321" s="29">
        <f t="shared" si="38"/>
        <v>0</v>
      </c>
      <c r="J321" s="29">
        <f t="shared" si="38"/>
        <v>0</v>
      </c>
      <c r="K321" s="29">
        <f t="shared" si="38"/>
        <v>0</v>
      </c>
      <c r="L321" s="29">
        <f t="shared" si="38"/>
        <v>0</v>
      </c>
      <c r="M321" s="29">
        <f t="shared" si="38"/>
        <v>0</v>
      </c>
      <c r="N321" s="29">
        <f t="shared" si="38"/>
        <v>0</v>
      </c>
      <c r="O321" s="29">
        <f t="shared" si="38"/>
        <v>0</v>
      </c>
      <c r="P321" s="29">
        <f t="shared" si="38"/>
        <v>0</v>
      </c>
      <c r="Q321" s="29">
        <f t="shared" si="38"/>
        <v>0</v>
      </c>
      <c r="R321" s="29">
        <f t="shared" si="38"/>
        <v>0</v>
      </c>
      <c r="S321" s="29">
        <f t="shared" si="38"/>
        <v>0</v>
      </c>
      <c r="T321" s="29">
        <f t="shared" si="38"/>
        <v>0</v>
      </c>
      <c r="U321" s="29">
        <f t="shared" si="38"/>
        <v>0</v>
      </c>
      <c r="V321" s="29">
        <f t="shared" si="38"/>
        <v>0</v>
      </c>
      <c r="W321" s="29">
        <f t="shared" si="38"/>
        <v>0</v>
      </c>
      <c r="X321" s="73">
        <f t="shared" si="38"/>
        <v>669.14176</v>
      </c>
      <c r="Y321" s="59">
        <f>X321/G313*100</f>
        <v>3.096301698209245</v>
      </c>
    </row>
    <row r="322" spans="1:25" ht="16.5" outlineLevel="6" thickBot="1">
      <c r="A322" s="88" t="s">
        <v>120</v>
      </c>
      <c r="B322" s="92">
        <v>951</v>
      </c>
      <c r="C322" s="93" t="s">
        <v>14</v>
      </c>
      <c r="D322" s="93" t="s">
        <v>309</v>
      </c>
      <c r="E322" s="93" t="s">
        <v>119</v>
      </c>
      <c r="F322" s="93"/>
      <c r="G322" s="98">
        <f>G323+G324</f>
        <v>12597.5</v>
      </c>
      <c r="H322" s="10">
        <f aca="true" t="shared" si="39" ref="H322:X322">H337</f>
        <v>0</v>
      </c>
      <c r="I322" s="10">
        <f t="shared" si="39"/>
        <v>0</v>
      </c>
      <c r="J322" s="10">
        <f t="shared" si="39"/>
        <v>0</v>
      </c>
      <c r="K322" s="10">
        <f t="shared" si="39"/>
        <v>0</v>
      </c>
      <c r="L322" s="10">
        <f t="shared" si="39"/>
        <v>0</v>
      </c>
      <c r="M322" s="10">
        <f t="shared" si="39"/>
        <v>0</v>
      </c>
      <c r="N322" s="10">
        <f t="shared" si="39"/>
        <v>0</v>
      </c>
      <c r="O322" s="10">
        <f t="shared" si="39"/>
        <v>0</v>
      </c>
      <c r="P322" s="10">
        <f t="shared" si="39"/>
        <v>0</v>
      </c>
      <c r="Q322" s="10">
        <f t="shared" si="39"/>
        <v>0</v>
      </c>
      <c r="R322" s="10">
        <f t="shared" si="39"/>
        <v>0</v>
      </c>
      <c r="S322" s="10">
        <f t="shared" si="39"/>
        <v>0</v>
      </c>
      <c r="T322" s="10">
        <f t="shared" si="39"/>
        <v>0</v>
      </c>
      <c r="U322" s="10">
        <f t="shared" si="39"/>
        <v>0</v>
      </c>
      <c r="V322" s="10">
        <f t="shared" si="39"/>
        <v>0</v>
      </c>
      <c r="W322" s="10">
        <f t="shared" si="39"/>
        <v>0</v>
      </c>
      <c r="X322" s="66">
        <f t="shared" si="39"/>
        <v>669.14176</v>
      </c>
      <c r="Y322" s="59">
        <f>X322/G314*100</f>
        <v>223.04725333333332</v>
      </c>
    </row>
    <row r="323" spans="1:25" ht="48" outlineLevel="6" thickBot="1">
      <c r="A323" s="99" t="s">
        <v>206</v>
      </c>
      <c r="B323" s="92">
        <v>951</v>
      </c>
      <c r="C323" s="93" t="s">
        <v>14</v>
      </c>
      <c r="D323" s="93" t="s">
        <v>309</v>
      </c>
      <c r="E323" s="93" t="s">
        <v>89</v>
      </c>
      <c r="F323" s="93"/>
      <c r="G323" s="98">
        <v>12597.5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66"/>
      <c r="Y323" s="59"/>
    </row>
    <row r="324" spans="1:25" ht="16.5" outlineLevel="6" thickBot="1">
      <c r="A324" s="96" t="s">
        <v>87</v>
      </c>
      <c r="B324" s="92">
        <v>951</v>
      </c>
      <c r="C324" s="93" t="s">
        <v>14</v>
      </c>
      <c r="D324" s="93" t="s">
        <v>318</v>
      </c>
      <c r="E324" s="93" t="s">
        <v>88</v>
      </c>
      <c r="F324" s="93"/>
      <c r="G324" s="98">
        <v>0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66"/>
      <c r="Y324" s="59"/>
    </row>
    <row r="325" spans="1:25" ht="32.25" outlineLevel="6" thickBot="1">
      <c r="A325" s="5" t="s">
        <v>165</v>
      </c>
      <c r="B325" s="21">
        <v>951</v>
      </c>
      <c r="C325" s="6" t="s">
        <v>14</v>
      </c>
      <c r="D325" s="6" t="s">
        <v>310</v>
      </c>
      <c r="E325" s="6" t="s">
        <v>5</v>
      </c>
      <c r="F325" s="6"/>
      <c r="G325" s="7">
        <f>G326</f>
        <v>8713.5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66"/>
      <c r="Y325" s="59"/>
    </row>
    <row r="326" spans="1:25" ht="19.5" customHeight="1" outlineLevel="6" thickBot="1">
      <c r="A326" s="88" t="s">
        <v>120</v>
      </c>
      <c r="B326" s="92">
        <v>951</v>
      </c>
      <c r="C326" s="93" t="s">
        <v>14</v>
      </c>
      <c r="D326" s="93" t="s">
        <v>310</v>
      </c>
      <c r="E326" s="93" t="s">
        <v>119</v>
      </c>
      <c r="F326" s="93"/>
      <c r="G326" s="98">
        <f>G327</f>
        <v>8713.5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66"/>
      <c r="Y326" s="59"/>
    </row>
    <row r="327" spans="1:25" ht="48" outlineLevel="6" thickBot="1">
      <c r="A327" s="99" t="s">
        <v>206</v>
      </c>
      <c r="B327" s="92">
        <v>951</v>
      </c>
      <c r="C327" s="93" t="s">
        <v>14</v>
      </c>
      <c r="D327" s="93" t="s">
        <v>310</v>
      </c>
      <c r="E327" s="93" t="s">
        <v>89</v>
      </c>
      <c r="F327" s="93"/>
      <c r="G327" s="98">
        <v>8713.5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66"/>
      <c r="Y327" s="59"/>
    </row>
    <row r="328" spans="1:25" ht="19.5" customHeight="1" outlineLevel="6" thickBot="1">
      <c r="A328" s="79" t="s">
        <v>249</v>
      </c>
      <c r="B328" s="21">
        <v>951</v>
      </c>
      <c r="C328" s="6" t="s">
        <v>14</v>
      </c>
      <c r="D328" s="6" t="s">
        <v>311</v>
      </c>
      <c r="E328" s="6" t="s">
        <v>5</v>
      </c>
      <c r="F328" s="6"/>
      <c r="G328" s="7">
        <f>G329</f>
        <v>0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6"/>
      <c r="Y328" s="59"/>
    </row>
    <row r="329" spans="1:25" ht="16.5" outlineLevel="6" thickBot="1">
      <c r="A329" s="88" t="s">
        <v>120</v>
      </c>
      <c r="B329" s="92">
        <v>951</v>
      </c>
      <c r="C329" s="93" t="s">
        <v>14</v>
      </c>
      <c r="D329" s="93" t="s">
        <v>311</v>
      </c>
      <c r="E329" s="93" t="s">
        <v>119</v>
      </c>
      <c r="F329" s="93"/>
      <c r="G329" s="98">
        <f>G330</f>
        <v>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6"/>
      <c r="Y329" s="59"/>
    </row>
    <row r="330" spans="1:25" ht="48" outlineLevel="6" thickBot="1">
      <c r="A330" s="99" t="s">
        <v>206</v>
      </c>
      <c r="B330" s="92">
        <v>951</v>
      </c>
      <c r="C330" s="93" t="s">
        <v>14</v>
      </c>
      <c r="D330" s="93" t="s">
        <v>311</v>
      </c>
      <c r="E330" s="93" t="s">
        <v>89</v>
      </c>
      <c r="F330" s="93"/>
      <c r="G330" s="98">
        <v>0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6"/>
      <c r="Y330" s="59"/>
    </row>
    <row r="331" spans="1:25" ht="16.5" outlineLevel="6" thickBot="1">
      <c r="A331" s="8" t="s">
        <v>232</v>
      </c>
      <c r="B331" s="19">
        <v>951</v>
      </c>
      <c r="C331" s="9" t="s">
        <v>14</v>
      </c>
      <c r="D331" s="9" t="s">
        <v>312</v>
      </c>
      <c r="E331" s="9" t="s">
        <v>5</v>
      </c>
      <c r="F331" s="9"/>
      <c r="G331" s="10">
        <f>G332</f>
        <v>80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6"/>
      <c r="Y331" s="59"/>
    </row>
    <row r="332" spans="1:25" ht="48" outlineLevel="6" thickBot="1">
      <c r="A332" s="79" t="s">
        <v>166</v>
      </c>
      <c r="B332" s="21">
        <v>951</v>
      </c>
      <c r="C332" s="6" t="s">
        <v>14</v>
      </c>
      <c r="D332" s="6" t="s">
        <v>313</v>
      </c>
      <c r="E332" s="6" t="s">
        <v>5</v>
      </c>
      <c r="F332" s="6"/>
      <c r="G332" s="7">
        <f>G333</f>
        <v>80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18.75" customHeight="1" outlineLevel="6" thickBot="1">
      <c r="A333" s="88" t="s">
        <v>100</v>
      </c>
      <c r="B333" s="92">
        <v>951</v>
      </c>
      <c r="C333" s="93" t="s">
        <v>14</v>
      </c>
      <c r="D333" s="93" t="s">
        <v>313</v>
      </c>
      <c r="E333" s="93" t="s">
        <v>95</v>
      </c>
      <c r="F333" s="93"/>
      <c r="G333" s="98">
        <f>G334</f>
        <v>80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32.25" outlineLevel="6" thickBot="1">
      <c r="A334" s="88" t="s">
        <v>101</v>
      </c>
      <c r="B334" s="92">
        <v>951</v>
      </c>
      <c r="C334" s="93" t="s">
        <v>14</v>
      </c>
      <c r="D334" s="93" t="s">
        <v>313</v>
      </c>
      <c r="E334" s="93" t="s">
        <v>96</v>
      </c>
      <c r="F334" s="93"/>
      <c r="G334" s="98">
        <v>80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16.5" outlineLevel="6" thickBot="1">
      <c r="A335" s="8" t="s">
        <v>233</v>
      </c>
      <c r="B335" s="19">
        <v>951</v>
      </c>
      <c r="C335" s="9" t="s">
        <v>14</v>
      </c>
      <c r="D335" s="9" t="s">
        <v>314</v>
      </c>
      <c r="E335" s="9" t="s">
        <v>5</v>
      </c>
      <c r="F335" s="9"/>
      <c r="G335" s="10">
        <f>G336</f>
        <v>42.4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79" t="s">
        <v>167</v>
      </c>
      <c r="B336" s="21">
        <v>951</v>
      </c>
      <c r="C336" s="6" t="s">
        <v>14</v>
      </c>
      <c r="D336" s="6" t="s">
        <v>315</v>
      </c>
      <c r="E336" s="6" t="s">
        <v>5</v>
      </c>
      <c r="F336" s="6"/>
      <c r="G336" s="7">
        <f>G337</f>
        <v>42.4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32.25" outlineLevel="6" thickBot="1">
      <c r="A337" s="88" t="s">
        <v>100</v>
      </c>
      <c r="B337" s="92">
        <v>951</v>
      </c>
      <c r="C337" s="93" t="s">
        <v>14</v>
      </c>
      <c r="D337" s="93" t="s">
        <v>315</v>
      </c>
      <c r="E337" s="93" t="s">
        <v>95</v>
      </c>
      <c r="F337" s="93"/>
      <c r="G337" s="98">
        <f>G338</f>
        <v>42.4</v>
      </c>
      <c r="H337" s="12">
        <f aca="true" t="shared" si="40" ref="H337:X337">H338</f>
        <v>0</v>
      </c>
      <c r="I337" s="12">
        <f t="shared" si="40"/>
        <v>0</v>
      </c>
      <c r="J337" s="12">
        <f t="shared" si="40"/>
        <v>0</v>
      </c>
      <c r="K337" s="12">
        <f t="shared" si="40"/>
        <v>0</v>
      </c>
      <c r="L337" s="12">
        <f t="shared" si="40"/>
        <v>0</v>
      </c>
      <c r="M337" s="12">
        <f t="shared" si="40"/>
        <v>0</v>
      </c>
      <c r="N337" s="12">
        <f t="shared" si="40"/>
        <v>0</v>
      </c>
      <c r="O337" s="12">
        <f t="shared" si="40"/>
        <v>0</v>
      </c>
      <c r="P337" s="12">
        <f t="shared" si="40"/>
        <v>0</v>
      </c>
      <c r="Q337" s="12">
        <f t="shared" si="40"/>
        <v>0</v>
      </c>
      <c r="R337" s="12">
        <f t="shared" si="40"/>
        <v>0</v>
      </c>
      <c r="S337" s="12">
        <f t="shared" si="40"/>
        <v>0</v>
      </c>
      <c r="T337" s="12">
        <f t="shared" si="40"/>
        <v>0</v>
      </c>
      <c r="U337" s="12">
        <f t="shared" si="40"/>
        <v>0</v>
      </c>
      <c r="V337" s="12">
        <f t="shared" si="40"/>
        <v>0</v>
      </c>
      <c r="W337" s="12">
        <f t="shared" si="40"/>
        <v>0</v>
      </c>
      <c r="X337" s="67">
        <f t="shared" si="40"/>
        <v>669.14176</v>
      </c>
      <c r="Y337" s="59">
        <f>X337/G331*100</f>
        <v>836.4272</v>
      </c>
    </row>
    <row r="338" spans="1:25" ht="32.25" outlineLevel="6" thickBot="1">
      <c r="A338" s="88" t="s">
        <v>101</v>
      </c>
      <c r="B338" s="92">
        <v>951</v>
      </c>
      <c r="C338" s="93" t="s">
        <v>14</v>
      </c>
      <c r="D338" s="93" t="s">
        <v>315</v>
      </c>
      <c r="E338" s="93" t="s">
        <v>96</v>
      </c>
      <c r="F338" s="93"/>
      <c r="G338" s="98">
        <v>42.4</v>
      </c>
      <c r="H338" s="24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42"/>
      <c r="X338" s="65">
        <v>669.14176</v>
      </c>
      <c r="Y338" s="59">
        <f>X338/G332*100</f>
        <v>836.4272</v>
      </c>
    </row>
    <row r="339" spans="1:25" ht="19.5" outlineLevel="6" thickBot="1">
      <c r="A339" s="8" t="s">
        <v>234</v>
      </c>
      <c r="B339" s="19">
        <v>951</v>
      </c>
      <c r="C339" s="9" t="s">
        <v>14</v>
      </c>
      <c r="D339" s="9" t="s">
        <v>316</v>
      </c>
      <c r="E339" s="9" t="s">
        <v>5</v>
      </c>
      <c r="F339" s="9"/>
      <c r="G339" s="10">
        <f>G340</f>
        <v>30</v>
      </c>
      <c r="H339" s="77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75"/>
      <c r="Y339" s="59"/>
    </row>
    <row r="340" spans="1:25" ht="32.25" outlineLevel="6" thickBot="1">
      <c r="A340" s="79" t="s">
        <v>168</v>
      </c>
      <c r="B340" s="21">
        <v>951</v>
      </c>
      <c r="C340" s="6" t="s">
        <v>14</v>
      </c>
      <c r="D340" s="6" t="s">
        <v>317</v>
      </c>
      <c r="E340" s="6" t="s">
        <v>5</v>
      </c>
      <c r="F340" s="6"/>
      <c r="G340" s="7">
        <f>G341</f>
        <v>30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</row>
    <row r="341" spans="1:25" ht="18.75" customHeight="1" outlineLevel="6" thickBot="1">
      <c r="A341" s="88" t="s">
        <v>100</v>
      </c>
      <c r="B341" s="92">
        <v>951</v>
      </c>
      <c r="C341" s="93" t="s">
        <v>14</v>
      </c>
      <c r="D341" s="93" t="s">
        <v>317</v>
      </c>
      <c r="E341" s="93" t="s">
        <v>95</v>
      </c>
      <c r="F341" s="93"/>
      <c r="G341" s="98">
        <f>G342</f>
        <v>30</v>
      </c>
      <c r="H341" s="77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75"/>
      <c r="Y341" s="59"/>
    </row>
    <row r="342" spans="1:25" ht="32.25" outlineLevel="6" thickBot="1">
      <c r="A342" s="88" t="s">
        <v>101</v>
      </c>
      <c r="B342" s="92">
        <v>951</v>
      </c>
      <c r="C342" s="93" t="s">
        <v>14</v>
      </c>
      <c r="D342" s="93" t="s">
        <v>317</v>
      </c>
      <c r="E342" s="93" t="s">
        <v>96</v>
      </c>
      <c r="F342" s="93"/>
      <c r="G342" s="98">
        <v>30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19.5" outlineLevel="6" thickBot="1">
      <c r="A343" s="108" t="s">
        <v>44</v>
      </c>
      <c r="B343" s="18">
        <v>951</v>
      </c>
      <c r="C343" s="14" t="s">
        <v>43</v>
      </c>
      <c r="D343" s="14" t="s">
        <v>261</v>
      </c>
      <c r="E343" s="14" t="s">
        <v>5</v>
      </c>
      <c r="F343" s="14"/>
      <c r="G343" s="15">
        <f>G344+G350+G359</f>
        <v>3537.5421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/>
      <c r="Y343" s="59"/>
    </row>
    <row r="344" spans="1:25" ht="19.5" outlineLevel="6" thickBot="1">
      <c r="A344" s="124" t="s">
        <v>36</v>
      </c>
      <c r="B344" s="18">
        <v>951</v>
      </c>
      <c r="C344" s="39" t="s">
        <v>15</v>
      </c>
      <c r="D344" s="39" t="s">
        <v>261</v>
      </c>
      <c r="E344" s="39" t="s">
        <v>5</v>
      </c>
      <c r="F344" s="39"/>
      <c r="G344" s="119">
        <f>G345</f>
        <v>720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112" t="s">
        <v>135</v>
      </c>
      <c r="B345" s="19">
        <v>951</v>
      </c>
      <c r="C345" s="9" t="s">
        <v>15</v>
      </c>
      <c r="D345" s="9" t="s">
        <v>262</v>
      </c>
      <c r="E345" s="9" t="s">
        <v>5</v>
      </c>
      <c r="F345" s="9"/>
      <c r="G345" s="10">
        <f>G346</f>
        <v>720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</row>
    <row r="346" spans="1:25" ht="35.25" customHeight="1" outlineLevel="6" thickBot="1">
      <c r="A346" s="112" t="s">
        <v>136</v>
      </c>
      <c r="B346" s="19">
        <v>951</v>
      </c>
      <c r="C346" s="11" t="s">
        <v>15</v>
      </c>
      <c r="D346" s="11" t="s">
        <v>263</v>
      </c>
      <c r="E346" s="11" t="s">
        <v>5</v>
      </c>
      <c r="F346" s="11"/>
      <c r="G346" s="12">
        <f>G347</f>
        <v>720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94" t="s">
        <v>169</v>
      </c>
      <c r="B347" s="90">
        <v>951</v>
      </c>
      <c r="C347" s="91" t="s">
        <v>15</v>
      </c>
      <c r="D347" s="91" t="s">
        <v>319</v>
      </c>
      <c r="E347" s="91" t="s">
        <v>5</v>
      </c>
      <c r="F347" s="91"/>
      <c r="G347" s="16">
        <f>G348</f>
        <v>720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18" customHeight="1" outlineLevel="6" thickBot="1">
      <c r="A348" s="5" t="s">
        <v>124</v>
      </c>
      <c r="B348" s="21">
        <v>951</v>
      </c>
      <c r="C348" s="6" t="s">
        <v>15</v>
      </c>
      <c r="D348" s="6" t="s">
        <v>319</v>
      </c>
      <c r="E348" s="6" t="s">
        <v>122</v>
      </c>
      <c r="F348" s="6"/>
      <c r="G348" s="7">
        <f>G349</f>
        <v>720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32.25" outlineLevel="6" thickBot="1">
      <c r="A349" s="88" t="s">
        <v>125</v>
      </c>
      <c r="B349" s="92">
        <v>951</v>
      </c>
      <c r="C349" s="93" t="s">
        <v>15</v>
      </c>
      <c r="D349" s="93" t="s">
        <v>319</v>
      </c>
      <c r="E349" s="93" t="s">
        <v>123</v>
      </c>
      <c r="F349" s="93"/>
      <c r="G349" s="98">
        <v>720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19.5" outlineLevel="6" thickBot="1">
      <c r="A350" s="124" t="s">
        <v>37</v>
      </c>
      <c r="B350" s="18">
        <v>951</v>
      </c>
      <c r="C350" s="39" t="s">
        <v>16</v>
      </c>
      <c r="D350" s="39" t="s">
        <v>261</v>
      </c>
      <c r="E350" s="39" t="s">
        <v>5</v>
      </c>
      <c r="F350" s="39"/>
      <c r="G350" s="119">
        <f>G351</f>
        <v>2787.5421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19.5" outlineLevel="6" thickBot="1">
      <c r="A351" s="13" t="s">
        <v>145</v>
      </c>
      <c r="B351" s="19">
        <v>951</v>
      </c>
      <c r="C351" s="9" t="s">
        <v>16</v>
      </c>
      <c r="D351" s="9" t="s">
        <v>261</v>
      </c>
      <c r="E351" s="9" t="s">
        <v>5</v>
      </c>
      <c r="F351" s="9"/>
      <c r="G351" s="143">
        <f>G352</f>
        <v>2787.5421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9.5" outlineLevel="6" thickBot="1">
      <c r="A352" s="8" t="s">
        <v>235</v>
      </c>
      <c r="B352" s="19">
        <v>951</v>
      </c>
      <c r="C352" s="9" t="s">
        <v>16</v>
      </c>
      <c r="D352" s="9" t="s">
        <v>320</v>
      </c>
      <c r="E352" s="9" t="s">
        <v>5</v>
      </c>
      <c r="F352" s="9"/>
      <c r="G352" s="10">
        <f>G353+G356</f>
        <v>2787.5421</v>
      </c>
      <c r="H352" s="29" t="e">
        <f aca="true" t="shared" si="41" ref="H352:X352">H353+H357</f>
        <v>#REF!</v>
      </c>
      <c r="I352" s="29" t="e">
        <f t="shared" si="41"/>
        <v>#REF!</v>
      </c>
      <c r="J352" s="29" t="e">
        <f t="shared" si="41"/>
        <v>#REF!</v>
      </c>
      <c r="K352" s="29" t="e">
        <f t="shared" si="41"/>
        <v>#REF!</v>
      </c>
      <c r="L352" s="29" t="e">
        <f t="shared" si="41"/>
        <v>#REF!</v>
      </c>
      <c r="M352" s="29" t="e">
        <f t="shared" si="41"/>
        <v>#REF!</v>
      </c>
      <c r="N352" s="29" t="e">
        <f t="shared" si="41"/>
        <v>#REF!</v>
      </c>
      <c r="O352" s="29" t="e">
        <f t="shared" si="41"/>
        <v>#REF!</v>
      </c>
      <c r="P352" s="29" t="e">
        <f t="shared" si="41"/>
        <v>#REF!</v>
      </c>
      <c r="Q352" s="29" t="e">
        <f t="shared" si="41"/>
        <v>#REF!</v>
      </c>
      <c r="R352" s="29" t="e">
        <f t="shared" si="41"/>
        <v>#REF!</v>
      </c>
      <c r="S352" s="29" t="e">
        <f t="shared" si="41"/>
        <v>#REF!</v>
      </c>
      <c r="T352" s="29" t="e">
        <f t="shared" si="41"/>
        <v>#REF!</v>
      </c>
      <c r="U352" s="29" t="e">
        <f t="shared" si="41"/>
        <v>#REF!</v>
      </c>
      <c r="V352" s="29" t="e">
        <f t="shared" si="41"/>
        <v>#REF!</v>
      </c>
      <c r="W352" s="29" t="e">
        <f t="shared" si="41"/>
        <v>#REF!</v>
      </c>
      <c r="X352" s="73" t="e">
        <f t="shared" si="41"/>
        <v>#REF!</v>
      </c>
      <c r="Y352" s="59" t="e">
        <f>X352/G345*100</f>
        <v>#REF!</v>
      </c>
    </row>
    <row r="353" spans="1:25" ht="48" outlineLevel="6" thickBot="1">
      <c r="A353" s="114" t="s">
        <v>420</v>
      </c>
      <c r="B353" s="90">
        <v>951</v>
      </c>
      <c r="C353" s="91" t="s">
        <v>16</v>
      </c>
      <c r="D353" s="91" t="s">
        <v>418</v>
      </c>
      <c r="E353" s="91" t="s">
        <v>5</v>
      </c>
      <c r="F353" s="91"/>
      <c r="G353" s="16">
        <f>G354</f>
        <v>2787.5421</v>
      </c>
      <c r="H353" s="31" t="e">
        <f aca="true" t="shared" si="42" ref="H353:X354">H354</f>
        <v>#REF!</v>
      </c>
      <c r="I353" s="31" t="e">
        <f t="shared" si="42"/>
        <v>#REF!</v>
      </c>
      <c r="J353" s="31" t="e">
        <f t="shared" si="42"/>
        <v>#REF!</v>
      </c>
      <c r="K353" s="31" t="e">
        <f t="shared" si="42"/>
        <v>#REF!</v>
      </c>
      <c r="L353" s="31" t="e">
        <f t="shared" si="42"/>
        <v>#REF!</v>
      </c>
      <c r="M353" s="31" t="e">
        <f t="shared" si="42"/>
        <v>#REF!</v>
      </c>
      <c r="N353" s="31" t="e">
        <f t="shared" si="42"/>
        <v>#REF!</v>
      </c>
      <c r="O353" s="31" t="e">
        <f t="shared" si="42"/>
        <v>#REF!</v>
      </c>
      <c r="P353" s="31" t="e">
        <f t="shared" si="42"/>
        <v>#REF!</v>
      </c>
      <c r="Q353" s="31" t="e">
        <f t="shared" si="42"/>
        <v>#REF!</v>
      </c>
      <c r="R353" s="31" t="e">
        <f t="shared" si="42"/>
        <v>#REF!</v>
      </c>
      <c r="S353" s="31" t="e">
        <f t="shared" si="42"/>
        <v>#REF!</v>
      </c>
      <c r="T353" s="31" t="e">
        <f t="shared" si="42"/>
        <v>#REF!</v>
      </c>
      <c r="U353" s="31" t="e">
        <f t="shared" si="42"/>
        <v>#REF!</v>
      </c>
      <c r="V353" s="31" t="e">
        <f t="shared" si="42"/>
        <v>#REF!</v>
      </c>
      <c r="W353" s="31" t="e">
        <f t="shared" si="42"/>
        <v>#REF!</v>
      </c>
      <c r="X353" s="66" t="e">
        <f t="shared" si="42"/>
        <v>#REF!</v>
      </c>
      <c r="Y353" s="59" t="e">
        <f>X353/G346*100</f>
        <v>#REF!</v>
      </c>
    </row>
    <row r="354" spans="1:25" ht="32.25" outlineLevel="6" thickBot="1">
      <c r="A354" s="5" t="s">
        <v>106</v>
      </c>
      <c r="B354" s="21">
        <v>951</v>
      </c>
      <c r="C354" s="6" t="s">
        <v>16</v>
      </c>
      <c r="D354" s="6" t="s">
        <v>418</v>
      </c>
      <c r="E354" s="6" t="s">
        <v>105</v>
      </c>
      <c r="F354" s="6"/>
      <c r="G354" s="7">
        <f>G355</f>
        <v>2787.5421</v>
      </c>
      <c r="H354" s="32" t="e">
        <f t="shared" si="42"/>
        <v>#REF!</v>
      </c>
      <c r="I354" s="32" t="e">
        <f t="shared" si="42"/>
        <v>#REF!</v>
      </c>
      <c r="J354" s="32" t="e">
        <f t="shared" si="42"/>
        <v>#REF!</v>
      </c>
      <c r="K354" s="32" t="e">
        <f t="shared" si="42"/>
        <v>#REF!</v>
      </c>
      <c r="L354" s="32" t="e">
        <f t="shared" si="42"/>
        <v>#REF!</v>
      </c>
      <c r="M354" s="32" t="e">
        <f t="shared" si="42"/>
        <v>#REF!</v>
      </c>
      <c r="N354" s="32" t="e">
        <f t="shared" si="42"/>
        <v>#REF!</v>
      </c>
      <c r="O354" s="32" t="e">
        <f t="shared" si="42"/>
        <v>#REF!</v>
      </c>
      <c r="P354" s="32" t="e">
        <f t="shared" si="42"/>
        <v>#REF!</v>
      </c>
      <c r="Q354" s="32" t="e">
        <f t="shared" si="42"/>
        <v>#REF!</v>
      </c>
      <c r="R354" s="32" t="e">
        <f t="shared" si="42"/>
        <v>#REF!</v>
      </c>
      <c r="S354" s="32" t="e">
        <f t="shared" si="42"/>
        <v>#REF!</v>
      </c>
      <c r="T354" s="32" t="e">
        <f t="shared" si="42"/>
        <v>#REF!</v>
      </c>
      <c r="U354" s="32" t="e">
        <f t="shared" si="42"/>
        <v>#REF!</v>
      </c>
      <c r="V354" s="32" t="e">
        <f t="shared" si="42"/>
        <v>#REF!</v>
      </c>
      <c r="W354" s="32" t="e">
        <f t="shared" si="42"/>
        <v>#REF!</v>
      </c>
      <c r="X354" s="67" t="e">
        <f t="shared" si="42"/>
        <v>#REF!</v>
      </c>
      <c r="Y354" s="59" t="e">
        <f>X354/G347*100</f>
        <v>#REF!</v>
      </c>
    </row>
    <row r="355" spans="1:25" ht="16.5" outlineLevel="6" thickBot="1">
      <c r="A355" s="88" t="s">
        <v>127</v>
      </c>
      <c r="B355" s="92">
        <v>951</v>
      </c>
      <c r="C355" s="93" t="s">
        <v>16</v>
      </c>
      <c r="D355" s="93" t="s">
        <v>418</v>
      </c>
      <c r="E355" s="93" t="s">
        <v>126</v>
      </c>
      <c r="F355" s="93"/>
      <c r="G355" s="144">
        <v>2787.5421</v>
      </c>
      <c r="H355" s="34" t="e">
        <f>#REF!</f>
        <v>#REF!</v>
      </c>
      <c r="I355" s="34" t="e">
        <f>#REF!</f>
        <v>#REF!</v>
      </c>
      <c r="J355" s="34" t="e">
        <f>#REF!</f>
        <v>#REF!</v>
      </c>
      <c r="K355" s="34" t="e">
        <f>#REF!</f>
        <v>#REF!</v>
      </c>
      <c r="L355" s="34" t="e">
        <f>#REF!</f>
        <v>#REF!</v>
      </c>
      <c r="M355" s="34" t="e">
        <f>#REF!</f>
        <v>#REF!</v>
      </c>
      <c r="N355" s="34" t="e">
        <f>#REF!</f>
        <v>#REF!</v>
      </c>
      <c r="O355" s="34" t="e">
        <f>#REF!</f>
        <v>#REF!</v>
      </c>
      <c r="P355" s="34" t="e">
        <f>#REF!</f>
        <v>#REF!</v>
      </c>
      <c r="Q355" s="34" t="e">
        <f>#REF!</f>
        <v>#REF!</v>
      </c>
      <c r="R355" s="34" t="e">
        <f>#REF!</f>
        <v>#REF!</v>
      </c>
      <c r="S355" s="34" t="e">
        <f>#REF!</f>
        <v>#REF!</v>
      </c>
      <c r="T355" s="34" t="e">
        <f>#REF!</f>
        <v>#REF!</v>
      </c>
      <c r="U355" s="34" t="e">
        <f>#REF!</f>
        <v>#REF!</v>
      </c>
      <c r="V355" s="34" t="e">
        <f>#REF!</f>
        <v>#REF!</v>
      </c>
      <c r="W355" s="34" t="e">
        <f>#REF!</f>
        <v>#REF!</v>
      </c>
      <c r="X355" s="68" t="e">
        <f>#REF!</f>
        <v>#REF!</v>
      </c>
      <c r="Y355" s="59" t="e">
        <f>X355/G348*100</f>
        <v>#REF!</v>
      </c>
    </row>
    <row r="356" spans="1:25" ht="48" outlineLevel="6" thickBot="1">
      <c r="A356" s="114" t="s">
        <v>421</v>
      </c>
      <c r="B356" s="90">
        <v>951</v>
      </c>
      <c r="C356" s="91" t="s">
        <v>16</v>
      </c>
      <c r="D356" s="91" t="s">
        <v>419</v>
      </c>
      <c r="E356" s="91" t="s">
        <v>5</v>
      </c>
      <c r="F356" s="91"/>
      <c r="G356" s="145">
        <f>G357</f>
        <v>0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2.25" outlineLevel="6" thickBot="1">
      <c r="A357" s="5" t="s">
        <v>106</v>
      </c>
      <c r="B357" s="21">
        <v>951</v>
      </c>
      <c r="C357" s="6" t="s">
        <v>16</v>
      </c>
      <c r="D357" s="6" t="s">
        <v>419</v>
      </c>
      <c r="E357" s="6" t="s">
        <v>105</v>
      </c>
      <c r="F357" s="6"/>
      <c r="G357" s="148">
        <f>G358</f>
        <v>0</v>
      </c>
      <c r="H357" s="31">
        <f aca="true" t="shared" si="43" ref="H357:X358">H358</f>
        <v>0</v>
      </c>
      <c r="I357" s="31">
        <f t="shared" si="43"/>
        <v>0</v>
      </c>
      <c r="J357" s="31">
        <f t="shared" si="43"/>
        <v>0</v>
      </c>
      <c r="K357" s="31">
        <f t="shared" si="43"/>
        <v>0</v>
      </c>
      <c r="L357" s="31">
        <f t="shared" si="43"/>
        <v>0</v>
      </c>
      <c r="M357" s="31">
        <f t="shared" si="43"/>
        <v>0</v>
      </c>
      <c r="N357" s="31">
        <f t="shared" si="43"/>
        <v>0</v>
      </c>
      <c r="O357" s="31">
        <f t="shared" si="43"/>
        <v>0</v>
      </c>
      <c r="P357" s="31">
        <f t="shared" si="43"/>
        <v>0</v>
      </c>
      <c r="Q357" s="31">
        <f t="shared" si="43"/>
        <v>0</v>
      </c>
      <c r="R357" s="31">
        <f t="shared" si="43"/>
        <v>0</v>
      </c>
      <c r="S357" s="31">
        <f t="shared" si="43"/>
        <v>0</v>
      </c>
      <c r="T357" s="31">
        <f t="shared" si="43"/>
        <v>0</v>
      </c>
      <c r="U357" s="31">
        <f t="shared" si="43"/>
        <v>0</v>
      </c>
      <c r="V357" s="31">
        <f t="shared" si="43"/>
        <v>0</v>
      </c>
      <c r="W357" s="31">
        <f t="shared" si="43"/>
        <v>0</v>
      </c>
      <c r="X357" s="66">
        <f t="shared" si="43"/>
        <v>63.00298</v>
      </c>
      <c r="Y357" s="59">
        <f>X357/G352*100</f>
        <v>2.2601624563804794</v>
      </c>
    </row>
    <row r="358" spans="1:25" ht="16.5" outlineLevel="6" thickBot="1">
      <c r="A358" s="88" t="s">
        <v>127</v>
      </c>
      <c r="B358" s="92">
        <v>951</v>
      </c>
      <c r="C358" s="93" t="s">
        <v>16</v>
      </c>
      <c r="D358" s="93" t="s">
        <v>419</v>
      </c>
      <c r="E358" s="93" t="s">
        <v>126</v>
      </c>
      <c r="F358" s="93"/>
      <c r="G358" s="144"/>
      <c r="H358" s="32">
        <f t="shared" si="43"/>
        <v>0</v>
      </c>
      <c r="I358" s="32">
        <f t="shared" si="43"/>
        <v>0</v>
      </c>
      <c r="J358" s="32">
        <f t="shared" si="43"/>
        <v>0</v>
      </c>
      <c r="K358" s="32">
        <f t="shared" si="43"/>
        <v>0</v>
      </c>
      <c r="L358" s="32">
        <f t="shared" si="43"/>
        <v>0</v>
      </c>
      <c r="M358" s="32">
        <f t="shared" si="43"/>
        <v>0</v>
      </c>
      <c r="N358" s="32">
        <f t="shared" si="43"/>
        <v>0</v>
      </c>
      <c r="O358" s="32">
        <f t="shared" si="43"/>
        <v>0</v>
      </c>
      <c r="P358" s="32">
        <f t="shared" si="43"/>
        <v>0</v>
      </c>
      <c r="Q358" s="32">
        <f t="shared" si="43"/>
        <v>0</v>
      </c>
      <c r="R358" s="32">
        <f t="shared" si="43"/>
        <v>0</v>
      </c>
      <c r="S358" s="32">
        <f t="shared" si="43"/>
        <v>0</v>
      </c>
      <c r="T358" s="32">
        <f t="shared" si="43"/>
        <v>0</v>
      </c>
      <c r="U358" s="32">
        <f t="shared" si="43"/>
        <v>0</v>
      </c>
      <c r="V358" s="32">
        <f t="shared" si="43"/>
        <v>0</v>
      </c>
      <c r="W358" s="32">
        <f t="shared" si="43"/>
        <v>0</v>
      </c>
      <c r="X358" s="67">
        <f t="shared" si="43"/>
        <v>63.00298</v>
      </c>
      <c r="Y358" s="59">
        <f>X358/G353*100</f>
        <v>2.2601624563804794</v>
      </c>
    </row>
    <row r="359" spans="1:25" ht="19.5" outlineLevel="6" thickBot="1">
      <c r="A359" s="124" t="s">
        <v>170</v>
      </c>
      <c r="B359" s="18">
        <v>951</v>
      </c>
      <c r="C359" s="39" t="s">
        <v>171</v>
      </c>
      <c r="D359" s="39" t="s">
        <v>261</v>
      </c>
      <c r="E359" s="39" t="s">
        <v>5</v>
      </c>
      <c r="F359" s="39"/>
      <c r="G359" s="119">
        <f>G360</f>
        <v>30</v>
      </c>
      <c r="H359" s="24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42"/>
      <c r="X359" s="65">
        <v>63.00298</v>
      </c>
      <c r="Y359" s="59">
        <f>X359/G354*100</f>
        <v>2.2601624563804794</v>
      </c>
    </row>
    <row r="360" spans="1:25" ht="19.5" outlineLevel="6" thickBot="1">
      <c r="A360" s="13" t="s">
        <v>236</v>
      </c>
      <c r="B360" s="19">
        <v>951</v>
      </c>
      <c r="C360" s="9" t="s">
        <v>171</v>
      </c>
      <c r="D360" s="9" t="s">
        <v>321</v>
      </c>
      <c r="E360" s="9" t="s">
        <v>5</v>
      </c>
      <c r="F360" s="9"/>
      <c r="G360" s="10">
        <f>G361</f>
        <v>30</v>
      </c>
      <c r="H360" s="77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75"/>
      <c r="Y360" s="59"/>
    </row>
    <row r="361" spans="1:25" ht="48" outlineLevel="6" thickBot="1">
      <c r="A361" s="114" t="s">
        <v>172</v>
      </c>
      <c r="B361" s="90">
        <v>951</v>
      </c>
      <c r="C361" s="91" t="s">
        <v>171</v>
      </c>
      <c r="D361" s="91" t="s">
        <v>322</v>
      </c>
      <c r="E361" s="91" t="s">
        <v>5</v>
      </c>
      <c r="F361" s="91"/>
      <c r="G361" s="16">
        <f>G362</f>
        <v>30</v>
      </c>
      <c r="H361" s="77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5"/>
      <c r="Y361" s="59"/>
    </row>
    <row r="362" spans="1:25" ht="18" customHeight="1" outlineLevel="6" thickBot="1">
      <c r="A362" s="5" t="s">
        <v>100</v>
      </c>
      <c r="B362" s="21">
        <v>951</v>
      </c>
      <c r="C362" s="6" t="s">
        <v>173</v>
      </c>
      <c r="D362" s="6" t="s">
        <v>322</v>
      </c>
      <c r="E362" s="6" t="s">
        <v>95</v>
      </c>
      <c r="F362" s="6"/>
      <c r="G362" s="7">
        <f>G363</f>
        <v>30</v>
      </c>
      <c r="H362" s="77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75"/>
      <c r="Y362" s="59"/>
    </row>
    <row r="363" spans="1:25" ht="32.25" outlineLevel="6" thickBot="1">
      <c r="A363" s="88" t="s">
        <v>101</v>
      </c>
      <c r="B363" s="92">
        <v>951</v>
      </c>
      <c r="C363" s="93" t="s">
        <v>171</v>
      </c>
      <c r="D363" s="93" t="s">
        <v>322</v>
      </c>
      <c r="E363" s="93" t="s">
        <v>96</v>
      </c>
      <c r="F363" s="93"/>
      <c r="G363" s="98">
        <v>30</v>
      </c>
      <c r="H363" s="77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75"/>
      <c r="Y363" s="59"/>
    </row>
    <row r="364" spans="1:25" ht="19.5" outlineLevel="6" thickBot="1">
      <c r="A364" s="108" t="s">
        <v>72</v>
      </c>
      <c r="B364" s="18">
        <v>951</v>
      </c>
      <c r="C364" s="14" t="s">
        <v>42</v>
      </c>
      <c r="D364" s="14" t="s">
        <v>261</v>
      </c>
      <c r="E364" s="14" t="s">
        <v>5</v>
      </c>
      <c r="F364" s="14"/>
      <c r="G364" s="15">
        <f>G365+G371</f>
        <v>122</v>
      </c>
      <c r="H364" s="77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75"/>
      <c r="Y364" s="59"/>
    </row>
    <row r="365" spans="1:25" ht="19.5" outlineLevel="6" thickBot="1">
      <c r="A365" s="8" t="s">
        <v>174</v>
      </c>
      <c r="B365" s="19">
        <v>951</v>
      </c>
      <c r="C365" s="9" t="s">
        <v>77</v>
      </c>
      <c r="D365" s="9" t="s">
        <v>261</v>
      </c>
      <c r="E365" s="9" t="s">
        <v>5</v>
      </c>
      <c r="F365" s="9"/>
      <c r="G365" s="10">
        <f>G366</f>
        <v>122</v>
      </c>
      <c r="H365" s="29">
        <f aca="true" t="shared" si="44" ref="H365:X365">H366+H372</f>
        <v>0</v>
      </c>
      <c r="I365" s="29">
        <f t="shared" si="44"/>
        <v>0</v>
      </c>
      <c r="J365" s="29">
        <f t="shared" si="44"/>
        <v>0</v>
      </c>
      <c r="K365" s="29">
        <f t="shared" si="44"/>
        <v>0</v>
      </c>
      <c r="L365" s="29">
        <f t="shared" si="44"/>
        <v>0</v>
      </c>
      <c r="M365" s="29">
        <f t="shared" si="44"/>
        <v>0</v>
      </c>
      <c r="N365" s="29">
        <f t="shared" si="44"/>
        <v>0</v>
      </c>
      <c r="O365" s="29">
        <f t="shared" si="44"/>
        <v>0</v>
      </c>
      <c r="P365" s="29">
        <f t="shared" si="44"/>
        <v>0</v>
      </c>
      <c r="Q365" s="29">
        <f t="shared" si="44"/>
        <v>0</v>
      </c>
      <c r="R365" s="29">
        <f t="shared" si="44"/>
        <v>0</v>
      </c>
      <c r="S365" s="29">
        <f t="shared" si="44"/>
        <v>0</v>
      </c>
      <c r="T365" s="29">
        <f t="shared" si="44"/>
        <v>0</v>
      </c>
      <c r="U365" s="29">
        <f t="shared" si="44"/>
        <v>0</v>
      </c>
      <c r="V365" s="29">
        <f t="shared" si="44"/>
        <v>0</v>
      </c>
      <c r="W365" s="29">
        <f t="shared" si="44"/>
        <v>0</v>
      </c>
      <c r="X365" s="73">
        <f t="shared" si="44"/>
        <v>499.74378</v>
      </c>
      <c r="Y365" s="59">
        <f>X365/G359*100</f>
        <v>1665.8126</v>
      </c>
    </row>
    <row r="366" spans="1:25" ht="16.5" outlineLevel="6" thickBot="1">
      <c r="A366" s="100" t="s">
        <v>237</v>
      </c>
      <c r="B366" s="106">
        <v>951</v>
      </c>
      <c r="C366" s="91" t="s">
        <v>77</v>
      </c>
      <c r="D366" s="91" t="s">
        <v>323</v>
      </c>
      <c r="E366" s="91" t="s">
        <v>5</v>
      </c>
      <c r="F366" s="91"/>
      <c r="G366" s="16">
        <f>G367</f>
        <v>122</v>
      </c>
      <c r="H366" s="31">
        <f aca="true" t="shared" si="45" ref="H366:X369">H367</f>
        <v>0</v>
      </c>
      <c r="I366" s="31">
        <f t="shared" si="45"/>
        <v>0</v>
      </c>
      <c r="J366" s="31">
        <f t="shared" si="45"/>
        <v>0</v>
      </c>
      <c r="K366" s="31">
        <f t="shared" si="45"/>
        <v>0</v>
      </c>
      <c r="L366" s="31">
        <f t="shared" si="45"/>
        <v>0</v>
      </c>
      <c r="M366" s="31">
        <f t="shared" si="45"/>
        <v>0</v>
      </c>
      <c r="N366" s="31">
        <f t="shared" si="45"/>
        <v>0</v>
      </c>
      <c r="O366" s="31">
        <f t="shared" si="45"/>
        <v>0</v>
      </c>
      <c r="P366" s="31">
        <f t="shared" si="45"/>
        <v>0</v>
      </c>
      <c r="Q366" s="31">
        <f t="shared" si="45"/>
        <v>0</v>
      </c>
      <c r="R366" s="31">
        <f t="shared" si="45"/>
        <v>0</v>
      </c>
      <c r="S366" s="31">
        <f t="shared" si="45"/>
        <v>0</v>
      </c>
      <c r="T366" s="31">
        <f t="shared" si="45"/>
        <v>0</v>
      </c>
      <c r="U366" s="31">
        <f t="shared" si="45"/>
        <v>0</v>
      </c>
      <c r="V366" s="31">
        <f t="shared" si="45"/>
        <v>0</v>
      </c>
      <c r="W366" s="31">
        <f t="shared" si="45"/>
        <v>0</v>
      </c>
      <c r="X366" s="66">
        <f t="shared" si="45"/>
        <v>499.74378</v>
      </c>
      <c r="Y366" s="59">
        <f>X366/G360*100</f>
        <v>1665.8126</v>
      </c>
    </row>
    <row r="367" spans="1:25" ht="30" customHeight="1" outlineLevel="6" thickBot="1">
      <c r="A367" s="114" t="s">
        <v>175</v>
      </c>
      <c r="B367" s="90">
        <v>951</v>
      </c>
      <c r="C367" s="91" t="s">
        <v>77</v>
      </c>
      <c r="D367" s="91" t="s">
        <v>324</v>
      </c>
      <c r="E367" s="91" t="s">
        <v>5</v>
      </c>
      <c r="F367" s="91"/>
      <c r="G367" s="16">
        <f>G369+G368</f>
        <v>122</v>
      </c>
      <c r="H367" s="32">
        <f aca="true" t="shared" si="46" ref="H367:X367">H369</f>
        <v>0</v>
      </c>
      <c r="I367" s="32">
        <f t="shared" si="46"/>
        <v>0</v>
      </c>
      <c r="J367" s="32">
        <f t="shared" si="46"/>
        <v>0</v>
      </c>
      <c r="K367" s="32">
        <f t="shared" si="46"/>
        <v>0</v>
      </c>
      <c r="L367" s="32">
        <f t="shared" si="46"/>
        <v>0</v>
      </c>
      <c r="M367" s="32">
        <f t="shared" si="46"/>
        <v>0</v>
      </c>
      <c r="N367" s="32">
        <f t="shared" si="46"/>
        <v>0</v>
      </c>
      <c r="O367" s="32">
        <f t="shared" si="46"/>
        <v>0</v>
      </c>
      <c r="P367" s="32">
        <f t="shared" si="46"/>
        <v>0</v>
      </c>
      <c r="Q367" s="32">
        <f t="shared" si="46"/>
        <v>0</v>
      </c>
      <c r="R367" s="32">
        <f t="shared" si="46"/>
        <v>0</v>
      </c>
      <c r="S367" s="32">
        <f t="shared" si="46"/>
        <v>0</v>
      </c>
      <c r="T367" s="32">
        <f t="shared" si="46"/>
        <v>0</v>
      </c>
      <c r="U367" s="32">
        <f t="shared" si="46"/>
        <v>0</v>
      </c>
      <c r="V367" s="32">
        <f t="shared" si="46"/>
        <v>0</v>
      </c>
      <c r="W367" s="32">
        <f t="shared" si="46"/>
        <v>0</v>
      </c>
      <c r="X367" s="67">
        <f t="shared" si="46"/>
        <v>499.74378</v>
      </c>
      <c r="Y367" s="59">
        <f>X367/G361*100</f>
        <v>1665.8126</v>
      </c>
    </row>
    <row r="368" spans="1:25" ht="19.5" customHeight="1" outlineLevel="6" thickBot="1">
      <c r="A368" s="5" t="s">
        <v>379</v>
      </c>
      <c r="B368" s="21">
        <v>951</v>
      </c>
      <c r="C368" s="6" t="s">
        <v>77</v>
      </c>
      <c r="D368" s="6" t="s">
        <v>324</v>
      </c>
      <c r="E368" s="6" t="s">
        <v>362</v>
      </c>
      <c r="F368" s="6"/>
      <c r="G368" s="7">
        <v>24.5</v>
      </c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67"/>
      <c r="Y368" s="59"/>
    </row>
    <row r="369" spans="1:25" ht="18.75" customHeight="1" outlineLevel="6" thickBot="1">
      <c r="A369" s="5" t="s">
        <v>100</v>
      </c>
      <c r="B369" s="21">
        <v>951</v>
      </c>
      <c r="C369" s="6" t="s">
        <v>77</v>
      </c>
      <c r="D369" s="6" t="s">
        <v>324</v>
      </c>
      <c r="E369" s="6" t="s">
        <v>95</v>
      </c>
      <c r="F369" s="6"/>
      <c r="G369" s="7">
        <f>G370</f>
        <v>97.5</v>
      </c>
      <c r="H369" s="34">
        <f t="shared" si="45"/>
        <v>0</v>
      </c>
      <c r="I369" s="34">
        <f t="shared" si="45"/>
        <v>0</v>
      </c>
      <c r="J369" s="34">
        <f t="shared" si="45"/>
        <v>0</v>
      </c>
      <c r="K369" s="34">
        <f t="shared" si="45"/>
        <v>0</v>
      </c>
      <c r="L369" s="34">
        <f t="shared" si="45"/>
        <v>0</v>
      </c>
      <c r="M369" s="34">
        <f t="shared" si="45"/>
        <v>0</v>
      </c>
      <c r="N369" s="34">
        <f t="shared" si="45"/>
        <v>0</v>
      </c>
      <c r="O369" s="34">
        <f t="shared" si="45"/>
        <v>0</v>
      </c>
      <c r="P369" s="34">
        <f t="shared" si="45"/>
        <v>0</v>
      </c>
      <c r="Q369" s="34">
        <f t="shared" si="45"/>
        <v>0</v>
      </c>
      <c r="R369" s="34">
        <f t="shared" si="45"/>
        <v>0</v>
      </c>
      <c r="S369" s="34">
        <f t="shared" si="45"/>
        <v>0</v>
      </c>
      <c r="T369" s="34">
        <f t="shared" si="45"/>
        <v>0</v>
      </c>
      <c r="U369" s="34">
        <f t="shared" si="45"/>
        <v>0</v>
      </c>
      <c r="V369" s="34">
        <f t="shared" si="45"/>
        <v>0</v>
      </c>
      <c r="W369" s="34">
        <f t="shared" si="45"/>
        <v>0</v>
      </c>
      <c r="X369" s="68">
        <f t="shared" si="45"/>
        <v>499.74378</v>
      </c>
      <c r="Y369" s="59">
        <f>X369/G362*100</f>
        <v>1665.8126</v>
      </c>
    </row>
    <row r="370" spans="1:25" ht="32.25" outlineLevel="6" thickBot="1">
      <c r="A370" s="88" t="s">
        <v>101</v>
      </c>
      <c r="B370" s="92">
        <v>951</v>
      </c>
      <c r="C370" s="93" t="s">
        <v>77</v>
      </c>
      <c r="D370" s="93" t="s">
        <v>324</v>
      </c>
      <c r="E370" s="93" t="s">
        <v>96</v>
      </c>
      <c r="F370" s="93"/>
      <c r="G370" s="98">
        <v>97.5</v>
      </c>
      <c r="H370" s="24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42"/>
      <c r="X370" s="65">
        <v>499.74378</v>
      </c>
      <c r="Y370" s="59">
        <f>X370/G363*100</f>
        <v>1665.8126</v>
      </c>
    </row>
    <row r="371" spans="1:25" ht="19.5" outlineLevel="6" thickBot="1">
      <c r="A371" s="87" t="s">
        <v>80</v>
      </c>
      <c r="B371" s="19">
        <v>951</v>
      </c>
      <c r="C371" s="9" t="s">
        <v>81</v>
      </c>
      <c r="D371" s="9" t="s">
        <v>261</v>
      </c>
      <c r="E371" s="9" t="s">
        <v>5</v>
      </c>
      <c r="F371" s="6"/>
      <c r="G371" s="10">
        <f>G372</f>
        <v>0</v>
      </c>
      <c r="H371" s="77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75"/>
      <c r="Y371" s="59"/>
    </row>
    <row r="372" spans="1:25" ht="16.5" outlineLevel="6" thickBot="1">
      <c r="A372" s="100" t="s">
        <v>238</v>
      </c>
      <c r="B372" s="106">
        <v>951</v>
      </c>
      <c r="C372" s="91" t="s">
        <v>81</v>
      </c>
      <c r="D372" s="91" t="s">
        <v>323</v>
      </c>
      <c r="E372" s="91" t="s">
        <v>5</v>
      </c>
      <c r="F372" s="91"/>
      <c r="G372" s="16">
        <f>G373</f>
        <v>0</v>
      </c>
      <c r="H372" s="31">
        <f aca="true" t="shared" si="47" ref="H372:X372">H373</f>
        <v>0</v>
      </c>
      <c r="I372" s="31">
        <f t="shared" si="47"/>
        <v>0</v>
      </c>
      <c r="J372" s="31">
        <f t="shared" si="47"/>
        <v>0</v>
      </c>
      <c r="K372" s="31">
        <f t="shared" si="47"/>
        <v>0</v>
      </c>
      <c r="L372" s="31">
        <f t="shared" si="47"/>
        <v>0</v>
      </c>
      <c r="M372" s="31">
        <f t="shared" si="47"/>
        <v>0</v>
      </c>
      <c r="N372" s="31">
        <f t="shared" si="47"/>
        <v>0</v>
      </c>
      <c r="O372" s="31">
        <f t="shared" si="47"/>
        <v>0</v>
      </c>
      <c r="P372" s="31">
        <f t="shared" si="47"/>
        <v>0</v>
      </c>
      <c r="Q372" s="31">
        <f t="shared" si="47"/>
        <v>0</v>
      </c>
      <c r="R372" s="31">
        <f t="shared" si="47"/>
        <v>0</v>
      </c>
      <c r="S372" s="31">
        <f t="shared" si="47"/>
        <v>0</v>
      </c>
      <c r="T372" s="31">
        <f t="shared" si="47"/>
        <v>0</v>
      </c>
      <c r="U372" s="31">
        <f t="shared" si="47"/>
        <v>0</v>
      </c>
      <c r="V372" s="31">
        <f t="shared" si="47"/>
        <v>0</v>
      </c>
      <c r="W372" s="31">
        <f t="shared" si="47"/>
        <v>0</v>
      </c>
      <c r="X372" s="31">
        <f t="shared" si="47"/>
        <v>0</v>
      </c>
      <c r="Y372" s="59">
        <f>X372/G365*100</f>
        <v>0</v>
      </c>
    </row>
    <row r="373" spans="1:25" ht="48" outlineLevel="6" thickBot="1">
      <c r="A373" s="5" t="s">
        <v>176</v>
      </c>
      <c r="B373" s="21">
        <v>951</v>
      </c>
      <c r="C373" s="6" t="s">
        <v>81</v>
      </c>
      <c r="D373" s="6" t="s">
        <v>325</v>
      </c>
      <c r="E373" s="6" t="s">
        <v>5</v>
      </c>
      <c r="F373" s="6"/>
      <c r="G373" s="7">
        <f>G374</f>
        <v>0</v>
      </c>
      <c r="H373" s="32">
        <f aca="true" t="shared" si="48" ref="H373:X373">H374+H377</f>
        <v>0</v>
      </c>
      <c r="I373" s="32">
        <f t="shared" si="48"/>
        <v>0</v>
      </c>
      <c r="J373" s="32">
        <f t="shared" si="48"/>
        <v>0</v>
      </c>
      <c r="K373" s="32">
        <f t="shared" si="48"/>
        <v>0</v>
      </c>
      <c r="L373" s="32">
        <f t="shared" si="48"/>
        <v>0</v>
      </c>
      <c r="M373" s="32">
        <f t="shared" si="48"/>
        <v>0</v>
      </c>
      <c r="N373" s="32">
        <f t="shared" si="48"/>
        <v>0</v>
      </c>
      <c r="O373" s="32">
        <f t="shared" si="48"/>
        <v>0</v>
      </c>
      <c r="P373" s="32">
        <f t="shared" si="48"/>
        <v>0</v>
      </c>
      <c r="Q373" s="32">
        <f t="shared" si="48"/>
        <v>0</v>
      </c>
      <c r="R373" s="32">
        <f t="shared" si="48"/>
        <v>0</v>
      </c>
      <c r="S373" s="32">
        <f t="shared" si="48"/>
        <v>0</v>
      </c>
      <c r="T373" s="32">
        <f t="shared" si="48"/>
        <v>0</v>
      </c>
      <c r="U373" s="32">
        <f t="shared" si="48"/>
        <v>0</v>
      </c>
      <c r="V373" s="32">
        <f t="shared" si="48"/>
        <v>0</v>
      </c>
      <c r="W373" s="32">
        <f t="shared" si="48"/>
        <v>0</v>
      </c>
      <c r="X373" s="32">
        <f t="shared" si="48"/>
        <v>0</v>
      </c>
      <c r="Y373" s="59">
        <f>X373/G366*100</f>
        <v>0</v>
      </c>
    </row>
    <row r="374" spans="1:25" ht="18" customHeight="1" outlineLevel="6" thickBot="1">
      <c r="A374" s="88" t="s">
        <v>118</v>
      </c>
      <c r="B374" s="92">
        <v>951</v>
      </c>
      <c r="C374" s="93" t="s">
        <v>81</v>
      </c>
      <c r="D374" s="93" t="s">
        <v>325</v>
      </c>
      <c r="E374" s="93" t="s">
        <v>117</v>
      </c>
      <c r="F374" s="93"/>
      <c r="G374" s="98">
        <v>0</v>
      </c>
      <c r="H374" s="24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42"/>
      <c r="X374" s="65">
        <v>0</v>
      </c>
      <c r="Y374" s="59">
        <f>X374/G367*100</f>
        <v>0</v>
      </c>
    </row>
    <row r="375" spans="1:25" ht="38.25" customHeight="1" outlineLevel="6" thickBot="1">
      <c r="A375" s="108" t="s">
        <v>69</v>
      </c>
      <c r="B375" s="18">
        <v>951</v>
      </c>
      <c r="C375" s="14" t="s">
        <v>68</v>
      </c>
      <c r="D375" s="14" t="s">
        <v>261</v>
      </c>
      <c r="E375" s="14" t="s">
        <v>5</v>
      </c>
      <c r="F375" s="14"/>
      <c r="G375" s="15">
        <f>G376+G382</f>
        <v>2000</v>
      </c>
      <c r="H375" s="77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5"/>
      <c r="Y375" s="59"/>
    </row>
    <row r="376" spans="1:25" ht="32.25" outlineLevel="6" thickBot="1">
      <c r="A376" s="126" t="s">
        <v>41</v>
      </c>
      <c r="B376" s="18">
        <v>951</v>
      </c>
      <c r="C376" s="127" t="s">
        <v>79</v>
      </c>
      <c r="D376" s="127" t="s">
        <v>261</v>
      </c>
      <c r="E376" s="127" t="s">
        <v>5</v>
      </c>
      <c r="F376" s="127"/>
      <c r="G376" s="128">
        <f>G377</f>
        <v>2000</v>
      </c>
      <c r="H376" s="31">
        <f aca="true" t="shared" si="49" ref="H376:X376">H377</f>
        <v>0</v>
      </c>
      <c r="I376" s="31">
        <f t="shared" si="49"/>
        <v>0</v>
      </c>
      <c r="J376" s="31">
        <f t="shared" si="49"/>
        <v>0</v>
      </c>
      <c r="K376" s="31">
        <f t="shared" si="49"/>
        <v>0</v>
      </c>
      <c r="L376" s="31">
        <f t="shared" si="49"/>
        <v>0</v>
      </c>
      <c r="M376" s="31">
        <f t="shared" si="49"/>
        <v>0</v>
      </c>
      <c r="N376" s="31">
        <f t="shared" si="49"/>
        <v>0</v>
      </c>
      <c r="O376" s="31">
        <f t="shared" si="49"/>
        <v>0</v>
      </c>
      <c r="P376" s="31">
        <f t="shared" si="49"/>
        <v>0</v>
      </c>
      <c r="Q376" s="31">
        <f t="shared" si="49"/>
        <v>0</v>
      </c>
      <c r="R376" s="31">
        <f t="shared" si="49"/>
        <v>0</v>
      </c>
      <c r="S376" s="31">
        <f t="shared" si="49"/>
        <v>0</v>
      </c>
      <c r="T376" s="31">
        <f t="shared" si="49"/>
        <v>0</v>
      </c>
      <c r="U376" s="31">
        <f t="shared" si="49"/>
        <v>0</v>
      </c>
      <c r="V376" s="31">
        <f t="shared" si="49"/>
        <v>0</v>
      </c>
      <c r="W376" s="31">
        <f t="shared" si="49"/>
        <v>0</v>
      </c>
      <c r="X376" s="31">
        <f t="shared" si="49"/>
        <v>0</v>
      </c>
      <c r="Y376" s="59">
        <f>X376/G370*100</f>
        <v>0</v>
      </c>
    </row>
    <row r="377" spans="1:25" ht="32.25" outlineLevel="6" thickBot="1">
      <c r="A377" s="112" t="s">
        <v>135</v>
      </c>
      <c r="B377" s="19">
        <v>951</v>
      </c>
      <c r="C377" s="11" t="s">
        <v>79</v>
      </c>
      <c r="D377" s="11" t="s">
        <v>262</v>
      </c>
      <c r="E377" s="11" t="s">
        <v>5</v>
      </c>
      <c r="F377" s="11"/>
      <c r="G377" s="12">
        <f>G378</f>
        <v>2000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>
        <v>0</v>
      </c>
      <c r="Y377" s="59" t="e">
        <f>X377/G371*100</f>
        <v>#DIV/0!</v>
      </c>
    </row>
    <row r="378" spans="1:25" ht="32.25" outlineLevel="6" thickBot="1">
      <c r="A378" s="112" t="s">
        <v>136</v>
      </c>
      <c r="B378" s="19">
        <v>951</v>
      </c>
      <c r="C378" s="9" t="s">
        <v>79</v>
      </c>
      <c r="D378" s="9" t="s">
        <v>263</v>
      </c>
      <c r="E378" s="9" t="s">
        <v>5</v>
      </c>
      <c r="F378" s="9"/>
      <c r="G378" s="10">
        <f>G379</f>
        <v>2000</v>
      </c>
      <c r="H378" s="77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5"/>
      <c r="Y378" s="59"/>
    </row>
    <row r="379" spans="1:25" ht="35.25" customHeight="1" outlineLevel="6" thickBot="1">
      <c r="A379" s="114" t="s">
        <v>177</v>
      </c>
      <c r="B379" s="90">
        <v>951</v>
      </c>
      <c r="C379" s="91" t="s">
        <v>79</v>
      </c>
      <c r="D379" s="91" t="s">
        <v>326</v>
      </c>
      <c r="E379" s="91" t="s">
        <v>5</v>
      </c>
      <c r="F379" s="91"/>
      <c r="G379" s="16">
        <f>G380</f>
        <v>2000</v>
      </c>
      <c r="H379" s="29">
        <f aca="true" t="shared" si="50" ref="H379:X379">H380+H385</f>
        <v>0</v>
      </c>
      <c r="I379" s="29">
        <f t="shared" si="50"/>
        <v>0</v>
      </c>
      <c r="J379" s="29">
        <f t="shared" si="50"/>
        <v>0</v>
      </c>
      <c r="K379" s="29">
        <f t="shared" si="50"/>
        <v>0</v>
      </c>
      <c r="L379" s="29">
        <f t="shared" si="50"/>
        <v>0</v>
      </c>
      <c r="M379" s="29">
        <f t="shared" si="50"/>
        <v>0</v>
      </c>
      <c r="N379" s="29">
        <f t="shared" si="50"/>
        <v>0</v>
      </c>
      <c r="O379" s="29">
        <f t="shared" si="50"/>
        <v>0</v>
      </c>
      <c r="P379" s="29">
        <f t="shared" si="50"/>
        <v>0</v>
      </c>
      <c r="Q379" s="29">
        <f t="shared" si="50"/>
        <v>0</v>
      </c>
      <c r="R379" s="29">
        <f t="shared" si="50"/>
        <v>0</v>
      </c>
      <c r="S379" s="29">
        <f t="shared" si="50"/>
        <v>0</v>
      </c>
      <c r="T379" s="29">
        <f t="shared" si="50"/>
        <v>0</v>
      </c>
      <c r="U379" s="29">
        <f t="shared" si="50"/>
        <v>0</v>
      </c>
      <c r="V379" s="29">
        <f t="shared" si="50"/>
        <v>0</v>
      </c>
      <c r="W379" s="29">
        <f t="shared" si="50"/>
        <v>0</v>
      </c>
      <c r="X379" s="73">
        <f t="shared" si="50"/>
        <v>1410.7881399999999</v>
      </c>
      <c r="Y379" s="59" t="e">
        <f>X379/G373*100</f>
        <v>#DIV/0!</v>
      </c>
    </row>
    <row r="380" spans="1:25" ht="16.5" outlineLevel="6" thickBot="1">
      <c r="A380" s="5" t="s">
        <v>120</v>
      </c>
      <c r="B380" s="21">
        <v>951</v>
      </c>
      <c r="C380" s="6" t="s">
        <v>79</v>
      </c>
      <c r="D380" s="6" t="s">
        <v>326</v>
      </c>
      <c r="E380" s="6" t="s">
        <v>119</v>
      </c>
      <c r="F380" s="6"/>
      <c r="G380" s="7">
        <f>G381</f>
        <v>2000</v>
      </c>
      <c r="H380" s="31">
        <f aca="true" t="shared" si="51" ref="H380:X380">H381</f>
        <v>0</v>
      </c>
      <c r="I380" s="31">
        <f t="shared" si="51"/>
        <v>0</v>
      </c>
      <c r="J380" s="31">
        <f t="shared" si="51"/>
        <v>0</v>
      </c>
      <c r="K380" s="31">
        <f t="shared" si="51"/>
        <v>0</v>
      </c>
      <c r="L380" s="31">
        <f t="shared" si="51"/>
        <v>0</v>
      </c>
      <c r="M380" s="31">
        <f t="shared" si="51"/>
        <v>0</v>
      </c>
      <c r="N380" s="31">
        <f t="shared" si="51"/>
        <v>0</v>
      </c>
      <c r="O380" s="31">
        <f t="shared" si="51"/>
        <v>0</v>
      </c>
      <c r="P380" s="31">
        <f t="shared" si="51"/>
        <v>0</v>
      </c>
      <c r="Q380" s="31">
        <f t="shared" si="51"/>
        <v>0</v>
      </c>
      <c r="R380" s="31">
        <f t="shared" si="51"/>
        <v>0</v>
      </c>
      <c r="S380" s="31">
        <f t="shared" si="51"/>
        <v>0</v>
      </c>
      <c r="T380" s="31">
        <f t="shared" si="51"/>
        <v>0</v>
      </c>
      <c r="U380" s="31">
        <f t="shared" si="51"/>
        <v>0</v>
      </c>
      <c r="V380" s="31">
        <f t="shared" si="51"/>
        <v>0</v>
      </c>
      <c r="W380" s="31">
        <f t="shared" si="51"/>
        <v>0</v>
      </c>
      <c r="X380" s="69">
        <f t="shared" si="51"/>
        <v>1362.07314</v>
      </c>
      <c r="Y380" s="59" t="e">
        <f>X380/G374*100</f>
        <v>#DIV/0!</v>
      </c>
    </row>
    <row r="381" spans="1:25" ht="19.5" customHeight="1" outlineLevel="6" thickBot="1">
      <c r="A381" s="99" t="s">
        <v>206</v>
      </c>
      <c r="B381" s="92">
        <v>951</v>
      </c>
      <c r="C381" s="93" t="s">
        <v>79</v>
      </c>
      <c r="D381" s="93" t="s">
        <v>326</v>
      </c>
      <c r="E381" s="93" t="s">
        <v>89</v>
      </c>
      <c r="F381" s="93"/>
      <c r="G381" s="98">
        <v>2000</v>
      </c>
      <c r="H381" s="32">
        <f aca="true" t="shared" si="52" ref="H381:X381">H382</f>
        <v>0</v>
      </c>
      <c r="I381" s="32">
        <f t="shared" si="52"/>
        <v>0</v>
      </c>
      <c r="J381" s="32">
        <f t="shared" si="52"/>
        <v>0</v>
      </c>
      <c r="K381" s="32">
        <f t="shared" si="52"/>
        <v>0</v>
      </c>
      <c r="L381" s="32">
        <f t="shared" si="52"/>
        <v>0</v>
      </c>
      <c r="M381" s="32">
        <f t="shared" si="52"/>
        <v>0</v>
      </c>
      <c r="N381" s="32">
        <f t="shared" si="52"/>
        <v>0</v>
      </c>
      <c r="O381" s="32">
        <f t="shared" si="52"/>
        <v>0</v>
      </c>
      <c r="P381" s="32">
        <f t="shared" si="52"/>
        <v>0</v>
      </c>
      <c r="Q381" s="32">
        <f t="shared" si="52"/>
        <v>0</v>
      </c>
      <c r="R381" s="32">
        <f t="shared" si="52"/>
        <v>0</v>
      </c>
      <c r="S381" s="32">
        <f t="shared" si="52"/>
        <v>0</v>
      </c>
      <c r="T381" s="32">
        <f t="shared" si="52"/>
        <v>0</v>
      </c>
      <c r="U381" s="32">
        <f t="shared" si="52"/>
        <v>0</v>
      </c>
      <c r="V381" s="32">
        <f t="shared" si="52"/>
        <v>0</v>
      </c>
      <c r="W381" s="32">
        <f t="shared" si="52"/>
        <v>0</v>
      </c>
      <c r="X381" s="70">
        <f t="shared" si="52"/>
        <v>1362.07314</v>
      </c>
      <c r="Y381" s="59">
        <f>X381/G375*100</f>
        <v>68.103657</v>
      </c>
    </row>
    <row r="382" spans="1:25" ht="16.5" outlineLevel="6" thickBot="1">
      <c r="A382" s="124" t="s">
        <v>70</v>
      </c>
      <c r="B382" s="18">
        <v>951</v>
      </c>
      <c r="C382" s="39" t="s">
        <v>71</v>
      </c>
      <c r="D382" s="39" t="s">
        <v>261</v>
      </c>
      <c r="E382" s="39" t="s">
        <v>5</v>
      </c>
      <c r="F382" s="39"/>
      <c r="G382" s="119">
        <f>G383</f>
        <v>0</v>
      </c>
      <c r="H382" s="34">
        <f aca="true" t="shared" si="53" ref="H382:X382">H384</f>
        <v>0</v>
      </c>
      <c r="I382" s="34">
        <f t="shared" si="53"/>
        <v>0</v>
      </c>
      <c r="J382" s="34">
        <f t="shared" si="53"/>
        <v>0</v>
      </c>
      <c r="K382" s="34">
        <f t="shared" si="53"/>
        <v>0</v>
      </c>
      <c r="L382" s="34">
        <f t="shared" si="53"/>
        <v>0</v>
      </c>
      <c r="M382" s="34">
        <f t="shared" si="53"/>
        <v>0</v>
      </c>
      <c r="N382" s="34">
        <f t="shared" si="53"/>
        <v>0</v>
      </c>
      <c r="O382" s="34">
        <f t="shared" si="53"/>
        <v>0</v>
      </c>
      <c r="P382" s="34">
        <f t="shared" si="53"/>
        <v>0</v>
      </c>
      <c r="Q382" s="34">
        <f t="shared" si="53"/>
        <v>0</v>
      </c>
      <c r="R382" s="34">
        <f t="shared" si="53"/>
        <v>0</v>
      </c>
      <c r="S382" s="34">
        <f t="shared" si="53"/>
        <v>0</v>
      </c>
      <c r="T382" s="34">
        <f t="shared" si="53"/>
        <v>0</v>
      </c>
      <c r="U382" s="34">
        <f t="shared" si="53"/>
        <v>0</v>
      </c>
      <c r="V382" s="34">
        <f t="shared" si="53"/>
        <v>0</v>
      </c>
      <c r="W382" s="34">
        <f t="shared" si="53"/>
        <v>0</v>
      </c>
      <c r="X382" s="64">
        <f t="shared" si="53"/>
        <v>1362.07314</v>
      </c>
      <c r="Y382" s="59">
        <f>X382/G376*100</f>
        <v>68.103657</v>
      </c>
    </row>
    <row r="383" spans="1:25" ht="32.25" outlineLevel="6" thickBot="1">
      <c r="A383" s="112" t="s">
        <v>135</v>
      </c>
      <c r="B383" s="19">
        <v>951</v>
      </c>
      <c r="C383" s="11" t="s">
        <v>71</v>
      </c>
      <c r="D383" s="11" t="s">
        <v>262</v>
      </c>
      <c r="E383" s="11" t="s">
        <v>5</v>
      </c>
      <c r="F383" s="11"/>
      <c r="G383" s="12">
        <f>G384</f>
        <v>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1"/>
      <c r="Y383" s="59"/>
    </row>
    <row r="384" spans="1:25" ht="32.25" outlineLevel="6" thickBot="1">
      <c r="A384" s="112" t="s">
        <v>136</v>
      </c>
      <c r="B384" s="19">
        <v>951</v>
      </c>
      <c r="C384" s="11" t="s">
        <v>71</v>
      </c>
      <c r="D384" s="11" t="s">
        <v>263</v>
      </c>
      <c r="E384" s="11" t="s">
        <v>5</v>
      </c>
      <c r="F384" s="11"/>
      <c r="G384" s="12">
        <f>G385</f>
        <v>0</v>
      </c>
      <c r="H384" s="25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43"/>
      <c r="X384" s="65">
        <v>1362.07314</v>
      </c>
      <c r="Y384" s="59">
        <f>X384/G378*100</f>
        <v>68.103657</v>
      </c>
    </row>
    <row r="385" spans="1:25" ht="48" outlineLevel="6" thickBot="1">
      <c r="A385" s="94" t="s">
        <v>178</v>
      </c>
      <c r="B385" s="90">
        <v>951</v>
      </c>
      <c r="C385" s="91" t="s">
        <v>71</v>
      </c>
      <c r="D385" s="91" t="s">
        <v>327</v>
      </c>
      <c r="E385" s="91" t="s">
        <v>5</v>
      </c>
      <c r="F385" s="91"/>
      <c r="G385" s="16">
        <f>G386</f>
        <v>0</v>
      </c>
      <c r="H385" s="31">
        <f aca="true" t="shared" si="54" ref="H385:X387">H386</f>
        <v>0</v>
      </c>
      <c r="I385" s="31">
        <f t="shared" si="54"/>
        <v>0</v>
      </c>
      <c r="J385" s="31">
        <f t="shared" si="54"/>
        <v>0</v>
      </c>
      <c r="K385" s="31">
        <f t="shared" si="54"/>
        <v>0</v>
      </c>
      <c r="L385" s="31">
        <f t="shared" si="54"/>
        <v>0</v>
      </c>
      <c r="M385" s="31">
        <f t="shared" si="54"/>
        <v>0</v>
      </c>
      <c r="N385" s="31">
        <f t="shared" si="54"/>
        <v>0</v>
      </c>
      <c r="O385" s="31">
        <f t="shared" si="54"/>
        <v>0</v>
      </c>
      <c r="P385" s="31">
        <f t="shared" si="54"/>
        <v>0</v>
      </c>
      <c r="Q385" s="31">
        <f t="shared" si="54"/>
        <v>0</v>
      </c>
      <c r="R385" s="31">
        <f t="shared" si="54"/>
        <v>0</v>
      </c>
      <c r="S385" s="31">
        <f t="shared" si="54"/>
        <v>0</v>
      </c>
      <c r="T385" s="31">
        <f t="shared" si="54"/>
        <v>0</v>
      </c>
      <c r="U385" s="31">
        <f t="shared" si="54"/>
        <v>0</v>
      </c>
      <c r="V385" s="31">
        <f t="shared" si="54"/>
        <v>0</v>
      </c>
      <c r="W385" s="31">
        <f t="shared" si="54"/>
        <v>0</v>
      </c>
      <c r="X385" s="66">
        <f t="shared" si="54"/>
        <v>48.715</v>
      </c>
      <c r="Y385" s="59">
        <f>X385/G379*100</f>
        <v>2.43575</v>
      </c>
    </row>
    <row r="386" spans="1:25" ht="21" customHeight="1" outlineLevel="6" thickBot="1">
      <c r="A386" s="5" t="s">
        <v>100</v>
      </c>
      <c r="B386" s="21">
        <v>951</v>
      </c>
      <c r="C386" s="6" t="s">
        <v>71</v>
      </c>
      <c r="D386" s="6" t="s">
        <v>327</v>
      </c>
      <c r="E386" s="6" t="s">
        <v>95</v>
      </c>
      <c r="F386" s="6"/>
      <c r="G386" s="7">
        <f>G387</f>
        <v>0</v>
      </c>
      <c r="H386" s="32">
        <f t="shared" si="54"/>
        <v>0</v>
      </c>
      <c r="I386" s="32">
        <f t="shared" si="54"/>
        <v>0</v>
      </c>
      <c r="J386" s="32">
        <f t="shared" si="54"/>
        <v>0</v>
      </c>
      <c r="K386" s="32">
        <f t="shared" si="54"/>
        <v>0</v>
      </c>
      <c r="L386" s="32">
        <f t="shared" si="54"/>
        <v>0</v>
      </c>
      <c r="M386" s="32">
        <f t="shared" si="54"/>
        <v>0</v>
      </c>
      <c r="N386" s="32">
        <f t="shared" si="54"/>
        <v>0</v>
      </c>
      <c r="O386" s="32">
        <f t="shared" si="54"/>
        <v>0</v>
      </c>
      <c r="P386" s="32">
        <f t="shared" si="54"/>
        <v>0</v>
      </c>
      <c r="Q386" s="32">
        <f t="shared" si="54"/>
        <v>0</v>
      </c>
      <c r="R386" s="32">
        <f t="shared" si="54"/>
        <v>0</v>
      </c>
      <c r="S386" s="32">
        <f t="shared" si="54"/>
        <v>0</v>
      </c>
      <c r="T386" s="32">
        <f t="shared" si="54"/>
        <v>0</v>
      </c>
      <c r="U386" s="32">
        <f t="shared" si="54"/>
        <v>0</v>
      </c>
      <c r="V386" s="32">
        <f t="shared" si="54"/>
        <v>0</v>
      </c>
      <c r="W386" s="32">
        <f t="shared" si="54"/>
        <v>0</v>
      </c>
      <c r="X386" s="67">
        <f>X387</f>
        <v>48.715</v>
      </c>
      <c r="Y386" s="59">
        <f>X386/G380*100</f>
        <v>2.43575</v>
      </c>
    </row>
    <row r="387" spans="1:25" ht="32.25" outlineLevel="6" thickBot="1">
      <c r="A387" s="88" t="s">
        <v>101</v>
      </c>
      <c r="B387" s="92">
        <v>951</v>
      </c>
      <c r="C387" s="93" t="s">
        <v>71</v>
      </c>
      <c r="D387" s="93" t="s">
        <v>327</v>
      </c>
      <c r="E387" s="93" t="s">
        <v>96</v>
      </c>
      <c r="F387" s="93"/>
      <c r="G387" s="98">
        <v>0</v>
      </c>
      <c r="H387" s="34">
        <f t="shared" si="54"/>
        <v>0</v>
      </c>
      <c r="I387" s="34">
        <f t="shared" si="54"/>
        <v>0</v>
      </c>
      <c r="J387" s="34">
        <f t="shared" si="54"/>
        <v>0</v>
      </c>
      <c r="K387" s="34">
        <f t="shared" si="54"/>
        <v>0</v>
      </c>
      <c r="L387" s="34">
        <f t="shared" si="54"/>
        <v>0</v>
      </c>
      <c r="M387" s="34">
        <f t="shared" si="54"/>
        <v>0</v>
      </c>
      <c r="N387" s="34">
        <f t="shared" si="54"/>
        <v>0</v>
      </c>
      <c r="O387" s="34">
        <f t="shared" si="54"/>
        <v>0</v>
      </c>
      <c r="P387" s="34">
        <f t="shared" si="54"/>
        <v>0</v>
      </c>
      <c r="Q387" s="34">
        <f t="shared" si="54"/>
        <v>0</v>
      </c>
      <c r="R387" s="34">
        <f t="shared" si="54"/>
        <v>0</v>
      </c>
      <c r="S387" s="34">
        <f t="shared" si="54"/>
        <v>0</v>
      </c>
      <c r="T387" s="34">
        <f t="shared" si="54"/>
        <v>0</v>
      </c>
      <c r="U387" s="34">
        <f t="shared" si="54"/>
        <v>0</v>
      </c>
      <c r="V387" s="34">
        <f t="shared" si="54"/>
        <v>0</v>
      </c>
      <c r="W387" s="34">
        <f t="shared" si="54"/>
        <v>0</v>
      </c>
      <c r="X387" s="68">
        <f>X388</f>
        <v>48.715</v>
      </c>
      <c r="Y387" s="59">
        <f>X387/G381*100</f>
        <v>2.43575</v>
      </c>
    </row>
    <row r="388" spans="1:25" ht="32.25" outlineLevel="6" thickBot="1">
      <c r="A388" s="108" t="s">
        <v>78</v>
      </c>
      <c r="B388" s="18">
        <v>951</v>
      </c>
      <c r="C388" s="14" t="s">
        <v>65</v>
      </c>
      <c r="D388" s="14" t="s">
        <v>261</v>
      </c>
      <c r="E388" s="14" t="s">
        <v>5</v>
      </c>
      <c r="F388" s="14"/>
      <c r="G388" s="15">
        <f>G389</f>
        <v>300</v>
      </c>
      <c r="H388" s="25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43"/>
      <c r="X388" s="65">
        <v>48.715</v>
      </c>
      <c r="Y388" s="59" t="e">
        <f>X388/G382*100</f>
        <v>#DIV/0!</v>
      </c>
    </row>
    <row r="389" spans="1:25" ht="16.5" outlineLevel="6" thickBot="1">
      <c r="A389" s="8" t="s">
        <v>179</v>
      </c>
      <c r="B389" s="19">
        <v>951</v>
      </c>
      <c r="C389" s="9" t="s">
        <v>66</v>
      </c>
      <c r="D389" s="9" t="s">
        <v>261</v>
      </c>
      <c r="E389" s="9" t="s">
        <v>5</v>
      </c>
      <c r="F389" s="9"/>
      <c r="G389" s="10">
        <f>G390</f>
        <v>300</v>
      </c>
      <c r="H389" s="101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75"/>
      <c r="Y389" s="59"/>
    </row>
    <row r="390" spans="1:25" ht="32.25" outlineLevel="6" thickBot="1">
      <c r="A390" s="112" t="s">
        <v>135</v>
      </c>
      <c r="B390" s="19">
        <v>951</v>
      </c>
      <c r="C390" s="9" t="s">
        <v>66</v>
      </c>
      <c r="D390" s="9" t="s">
        <v>262</v>
      </c>
      <c r="E390" s="9" t="s">
        <v>5</v>
      </c>
      <c r="F390" s="9"/>
      <c r="G390" s="10">
        <f>G391</f>
        <v>300</v>
      </c>
      <c r="H390" s="29">
        <f aca="true" t="shared" si="55" ref="H390:X393">H391</f>
        <v>0</v>
      </c>
      <c r="I390" s="29">
        <f t="shared" si="55"/>
        <v>0</v>
      </c>
      <c r="J390" s="29">
        <f t="shared" si="55"/>
        <v>0</v>
      </c>
      <c r="K390" s="29">
        <f t="shared" si="55"/>
        <v>0</v>
      </c>
      <c r="L390" s="29">
        <f t="shared" si="55"/>
        <v>0</v>
      </c>
      <c r="M390" s="29">
        <f t="shared" si="55"/>
        <v>0</v>
      </c>
      <c r="N390" s="29">
        <f t="shared" si="55"/>
        <v>0</v>
      </c>
      <c r="O390" s="29">
        <f t="shared" si="55"/>
        <v>0</v>
      </c>
      <c r="P390" s="29">
        <f t="shared" si="55"/>
        <v>0</v>
      </c>
      <c r="Q390" s="29">
        <f t="shared" si="55"/>
        <v>0</v>
      </c>
      <c r="R390" s="29">
        <f t="shared" si="55"/>
        <v>0</v>
      </c>
      <c r="S390" s="29">
        <f t="shared" si="55"/>
        <v>0</v>
      </c>
      <c r="T390" s="29">
        <f t="shared" si="55"/>
        <v>0</v>
      </c>
      <c r="U390" s="29">
        <f t="shared" si="55"/>
        <v>0</v>
      </c>
      <c r="V390" s="29">
        <f t="shared" si="55"/>
        <v>0</v>
      </c>
      <c r="W390" s="29">
        <f t="shared" si="55"/>
        <v>0</v>
      </c>
      <c r="X390" s="73">
        <f t="shared" si="55"/>
        <v>0</v>
      </c>
      <c r="Y390" s="59" t="e">
        <f aca="true" t="shared" si="56" ref="Y390:Y398">X390/G384*100</f>
        <v>#DIV/0!</v>
      </c>
    </row>
    <row r="391" spans="1:25" ht="32.25" outlineLevel="6" thickBot="1">
      <c r="A391" s="112" t="s">
        <v>136</v>
      </c>
      <c r="B391" s="19">
        <v>951</v>
      </c>
      <c r="C391" s="11" t="s">
        <v>66</v>
      </c>
      <c r="D391" s="11" t="s">
        <v>263</v>
      </c>
      <c r="E391" s="11" t="s">
        <v>5</v>
      </c>
      <c r="F391" s="11"/>
      <c r="G391" s="12">
        <f>G392</f>
        <v>300</v>
      </c>
      <c r="H391" s="31">
        <f t="shared" si="55"/>
        <v>0</v>
      </c>
      <c r="I391" s="31">
        <f t="shared" si="55"/>
        <v>0</v>
      </c>
      <c r="J391" s="31">
        <f t="shared" si="55"/>
        <v>0</v>
      </c>
      <c r="K391" s="31">
        <f t="shared" si="55"/>
        <v>0</v>
      </c>
      <c r="L391" s="31">
        <f t="shared" si="55"/>
        <v>0</v>
      </c>
      <c r="M391" s="31">
        <f t="shared" si="55"/>
        <v>0</v>
      </c>
      <c r="N391" s="31">
        <f t="shared" si="55"/>
        <v>0</v>
      </c>
      <c r="O391" s="31">
        <f t="shared" si="55"/>
        <v>0</v>
      </c>
      <c r="P391" s="31">
        <f t="shared" si="55"/>
        <v>0</v>
      </c>
      <c r="Q391" s="31">
        <f t="shared" si="55"/>
        <v>0</v>
      </c>
      <c r="R391" s="31">
        <f t="shared" si="55"/>
        <v>0</v>
      </c>
      <c r="S391" s="31">
        <f t="shared" si="55"/>
        <v>0</v>
      </c>
      <c r="T391" s="31">
        <f t="shared" si="55"/>
        <v>0</v>
      </c>
      <c r="U391" s="31">
        <f t="shared" si="55"/>
        <v>0</v>
      </c>
      <c r="V391" s="31">
        <f t="shared" si="55"/>
        <v>0</v>
      </c>
      <c r="W391" s="31">
        <f t="shared" si="55"/>
        <v>0</v>
      </c>
      <c r="X391" s="66">
        <f t="shared" si="55"/>
        <v>0</v>
      </c>
      <c r="Y391" s="59" t="e">
        <f t="shared" si="56"/>
        <v>#DIV/0!</v>
      </c>
    </row>
    <row r="392" spans="1:25" ht="32.25" outlineLevel="6" thickBot="1">
      <c r="A392" s="94" t="s">
        <v>180</v>
      </c>
      <c r="B392" s="90">
        <v>951</v>
      </c>
      <c r="C392" s="91" t="s">
        <v>66</v>
      </c>
      <c r="D392" s="91" t="s">
        <v>328</v>
      </c>
      <c r="E392" s="91" t="s">
        <v>5</v>
      </c>
      <c r="F392" s="91"/>
      <c r="G392" s="16">
        <f>G393</f>
        <v>300</v>
      </c>
      <c r="H392" s="32">
        <f t="shared" si="55"/>
        <v>0</v>
      </c>
      <c r="I392" s="32">
        <f t="shared" si="55"/>
        <v>0</v>
      </c>
      <c r="J392" s="32">
        <f t="shared" si="55"/>
        <v>0</v>
      </c>
      <c r="K392" s="32">
        <f t="shared" si="55"/>
        <v>0</v>
      </c>
      <c r="L392" s="32">
        <f t="shared" si="55"/>
        <v>0</v>
      </c>
      <c r="M392" s="32">
        <f t="shared" si="55"/>
        <v>0</v>
      </c>
      <c r="N392" s="32">
        <f t="shared" si="55"/>
        <v>0</v>
      </c>
      <c r="O392" s="32">
        <f t="shared" si="55"/>
        <v>0</v>
      </c>
      <c r="P392" s="32">
        <f t="shared" si="55"/>
        <v>0</v>
      </c>
      <c r="Q392" s="32">
        <f t="shared" si="55"/>
        <v>0</v>
      </c>
      <c r="R392" s="32">
        <f t="shared" si="55"/>
        <v>0</v>
      </c>
      <c r="S392" s="32">
        <f t="shared" si="55"/>
        <v>0</v>
      </c>
      <c r="T392" s="32">
        <f t="shared" si="55"/>
        <v>0</v>
      </c>
      <c r="U392" s="32">
        <f t="shared" si="55"/>
        <v>0</v>
      </c>
      <c r="V392" s="32">
        <f t="shared" si="55"/>
        <v>0</v>
      </c>
      <c r="W392" s="32">
        <f t="shared" si="55"/>
        <v>0</v>
      </c>
      <c r="X392" s="67">
        <f t="shared" si="55"/>
        <v>0</v>
      </c>
      <c r="Y392" s="59" t="e">
        <f t="shared" si="56"/>
        <v>#DIV/0!</v>
      </c>
    </row>
    <row r="393" spans="1:25" ht="16.5" outlineLevel="6" thickBot="1">
      <c r="A393" s="5" t="s">
        <v>128</v>
      </c>
      <c r="B393" s="21">
        <v>951</v>
      </c>
      <c r="C393" s="6" t="s">
        <v>66</v>
      </c>
      <c r="D393" s="6" t="s">
        <v>328</v>
      </c>
      <c r="E393" s="6" t="s">
        <v>223</v>
      </c>
      <c r="F393" s="6"/>
      <c r="G393" s="7">
        <v>300</v>
      </c>
      <c r="H393" s="34">
        <f t="shared" si="55"/>
        <v>0</v>
      </c>
      <c r="I393" s="34">
        <f t="shared" si="55"/>
        <v>0</v>
      </c>
      <c r="J393" s="34">
        <f t="shared" si="55"/>
        <v>0</v>
      </c>
      <c r="K393" s="34">
        <f t="shared" si="55"/>
        <v>0</v>
      </c>
      <c r="L393" s="34">
        <f t="shared" si="55"/>
        <v>0</v>
      </c>
      <c r="M393" s="34">
        <f t="shared" si="55"/>
        <v>0</v>
      </c>
      <c r="N393" s="34">
        <f t="shared" si="55"/>
        <v>0</v>
      </c>
      <c r="O393" s="34">
        <f t="shared" si="55"/>
        <v>0</v>
      </c>
      <c r="P393" s="34">
        <f t="shared" si="55"/>
        <v>0</v>
      </c>
      <c r="Q393" s="34">
        <f t="shared" si="55"/>
        <v>0</v>
      </c>
      <c r="R393" s="34">
        <f t="shared" si="55"/>
        <v>0</v>
      </c>
      <c r="S393" s="34">
        <f t="shared" si="55"/>
        <v>0</v>
      </c>
      <c r="T393" s="34">
        <f t="shared" si="55"/>
        <v>0</v>
      </c>
      <c r="U393" s="34">
        <f t="shared" si="55"/>
        <v>0</v>
      </c>
      <c r="V393" s="34">
        <f t="shared" si="55"/>
        <v>0</v>
      </c>
      <c r="W393" s="34">
        <f t="shared" si="55"/>
        <v>0</v>
      </c>
      <c r="X393" s="68">
        <f t="shared" si="55"/>
        <v>0</v>
      </c>
      <c r="Y393" s="59" t="e">
        <f t="shared" si="56"/>
        <v>#DIV/0!</v>
      </c>
    </row>
    <row r="394" spans="1:25" ht="63.75" outlineLevel="6" thickBot="1">
      <c r="A394" s="108" t="s">
        <v>73</v>
      </c>
      <c r="B394" s="18">
        <v>951</v>
      </c>
      <c r="C394" s="14" t="s">
        <v>74</v>
      </c>
      <c r="D394" s="14" t="s">
        <v>261</v>
      </c>
      <c r="E394" s="14" t="s">
        <v>5</v>
      </c>
      <c r="F394" s="14"/>
      <c r="G394" s="142">
        <f aca="true" t="shared" si="57" ref="G394:G399">G395</f>
        <v>21210</v>
      </c>
      <c r="H394" s="25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43"/>
      <c r="X394" s="65">
        <v>0</v>
      </c>
      <c r="Y394" s="59">
        <f t="shared" si="56"/>
        <v>0</v>
      </c>
    </row>
    <row r="395" spans="1:25" ht="48" outlineLevel="6" thickBot="1">
      <c r="A395" s="112" t="s">
        <v>76</v>
      </c>
      <c r="B395" s="19">
        <v>951</v>
      </c>
      <c r="C395" s="9" t="s">
        <v>75</v>
      </c>
      <c r="D395" s="9" t="s">
        <v>261</v>
      </c>
      <c r="E395" s="9" t="s">
        <v>5</v>
      </c>
      <c r="F395" s="9"/>
      <c r="G395" s="143">
        <f t="shared" si="57"/>
        <v>21210</v>
      </c>
      <c r="H395" s="29" t="e">
        <f aca="true" t="shared" si="58" ref="H395:X397">H396</f>
        <v>#REF!</v>
      </c>
      <c r="I395" s="29" t="e">
        <f t="shared" si="58"/>
        <v>#REF!</v>
      </c>
      <c r="J395" s="29" t="e">
        <f t="shared" si="58"/>
        <v>#REF!</v>
      </c>
      <c r="K395" s="29" t="e">
        <f t="shared" si="58"/>
        <v>#REF!</v>
      </c>
      <c r="L395" s="29" t="e">
        <f t="shared" si="58"/>
        <v>#REF!</v>
      </c>
      <c r="M395" s="29" t="e">
        <f t="shared" si="58"/>
        <v>#REF!</v>
      </c>
      <c r="N395" s="29" t="e">
        <f t="shared" si="58"/>
        <v>#REF!</v>
      </c>
      <c r="O395" s="29" t="e">
        <f t="shared" si="58"/>
        <v>#REF!</v>
      </c>
      <c r="P395" s="29" t="e">
        <f t="shared" si="58"/>
        <v>#REF!</v>
      </c>
      <c r="Q395" s="29" t="e">
        <f t="shared" si="58"/>
        <v>#REF!</v>
      </c>
      <c r="R395" s="29" t="e">
        <f t="shared" si="58"/>
        <v>#REF!</v>
      </c>
      <c r="S395" s="29" t="e">
        <f t="shared" si="58"/>
        <v>#REF!</v>
      </c>
      <c r="T395" s="29" t="e">
        <f t="shared" si="58"/>
        <v>#REF!</v>
      </c>
      <c r="U395" s="29" t="e">
        <f t="shared" si="58"/>
        <v>#REF!</v>
      </c>
      <c r="V395" s="29" t="e">
        <f t="shared" si="58"/>
        <v>#REF!</v>
      </c>
      <c r="W395" s="29" t="e">
        <f t="shared" si="58"/>
        <v>#REF!</v>
      </c>
      <c r="X395" s="73" t="e">
        <f t="shared" si="58"/>
        <v>#REF!</v>
      </c>
      <c r="Y395" s="59" t="e">
        <f t="shared" si="56"/>
        <v>#REF!</v>
      </c>
    </row>
    <row r="396" spans="1:25" ht="32.25" outlineLevel="6" thickBot="1">
      <c r="A396" s="112" t="s">
        <v>135</v>
      </c>
      <c r="B396" s="19">
        <v>951</v>
      </c>
      <c r="C396" s="9" t="s">
        <v>75</v>
      </c>
      <c r="D396" s="9" t="s">
        <v>262</v>
      </c>
      <c r="E396" s="9" t="s">
        <v>5</v>
      </c>
      <c r="F396" s="9"/>
      <c r="G396" s="143">
        <f t="shared" si="57"/>
        <v>21210</v>
      </c>
      <c r="H396" s="31" t="e">
        <f t="shared" si="58"/>
        <v>#REF!</v>
      </c>
      <c r="I396" s="31" t="e">
        <f t="shared" si="58"/>
        <v>#REF!</v>
      </c>
      <c r="J396" s="31" t="e">
        <f t="shared" si="58"/>
        <v>#REF!</v>
      </c>
      <c r="K396" s="31" t="e">
        <f t="shared" si="58"/>
        <v>#REF!</v>
      </c>
      <c r="L396" s="31" t="e">
        <f t="shared" si="58"/>
        <v>#REF!</v>
      </c>
      <c r="M396" s="31" t="e">
        <f t="shared" si="58"/>
        <v>#REF!</v>
      </c>
      <c r="N396" s="31" t="e">
        <f t="shared" si="58"/>
        <v>#REF!</v>
      </c>
      <c r="O396" s="31" t="e">
        <f t="shared" si="58"/>
        <v>#REF!</v>
      </c>
      <c r="P396" s="31" t="e">
        <f t="shared" si="58"/>
        <v>#REF!</v>
      </c>
      <c r="Q396" s="31" t="e">
        <f t="shared" si="58"/>
        <v>#REF!</v>
      </c>
      <c r="R396" s="31" t="e">
        <f t="shared" si="58"/>
        <v>#REF!</v>
      </c>
      <c r="S396" s="31" t="e">
        <f t="shared" si="58"/>
        <v>#REF!</v>
      </c>
      <c r="T396" s="31" t="e">
        <f t="shared" si="58"/>
        <v>#REF!</v>
      </c>
      <c r="U396" s="31" t="e">
        <f t="shared" si="58"/>
        <v>#REF!</v>
      </c>
      <c r="V396" s="31" t="e">
        <f t="shared" si="58"/>
        <v>#REF!</v>
      </c>
      <c r="W396" s="31" t="e">
        <f t="shared" si="58"/>
        <v>#REF!</v>
      </c>
      <c r="X396" s="66" t="e">
        <f t="shared" si="58"/>
        <v>#REF!</v>
      </c>
      <c r="Y396" s="59" t="e">
        <f t="shared" si="56"/>
        <v>#REF!</v>
      </c>
    </row>
    <row r="397" spans="1:25" ht="32.25" outlineLevel="6" thickBot="1">
      <c r="A397" s="112" t="s">
        <v>136</v>
      </c>
      <c r="B397" s="19">
        <v>951</v>
      </c>
      <c r="C397" s="11" t="s">
        <v>75</v>
      </c>
      <c r="D397" s="11" t="s">
        <v>263</v>
      </c>
      <c r="E397" s="11" t="s">
        <v>5</v>
      </c>
      <c r="F397" s="11"/>
      <c r="G397" s="146">
        <f>G398+G401</f>
        <v>21210</v>
      </c>
      <c r="H397" s="32" t="e">
        <f t="shared" si="58"/>
        <v>#REF!</v>
      </c>
      <c r="I397" s="32" t="e">
        <f t="shared" si="58"/>
        <v>#REF!</v>
      </c>
      <c r="J397" s="32" t="e">
        <f t="shared" si="58"/>
        <v>#REF!</v>
      </c>
      <c r="K397" s="32" t="e">
        <f t="shared" si="58"/>
        <v>#REF!</v>
      </c>
      <c r="L397" s="32" t="e">
        <f t="shared" si="58"/>
        <v>#REF!</v>
      </c>
      <c r="M397" s="32" t="e">
        <f t="shared" si="58"/>
        <v>#REF!</v>
      </c>
      <c r="N397" s="32" t="e">
        <f t="shared" si="58"/>
        <v>#REF!</v>
      </c>
      <c r="O397" s="32" t="e">
        <f t="shared" si="58"/>
        <v>#REF!</v>
      </c>
      <c r="P397" s="32" t="e">
        <f t="shared" si="58"/>
        <v>#REF!</v>
      </c>
      <c r="Q397" s="32" t="e">
        <f t="shared" si="58"/>
        <v>#REF!</v>
      </c>
      <c r="R397" s="32" t="e">
        <f t="shared" si="58"/>
        <v>#REF!</v>
      </c>
      <c r="S397" s="32" t="e">
        <f t="shared" si="58"/>
        <v>#REF!</v>
      </c>
      <c r="T397" s="32" t="e">
        <f t="shared" si="58"/>
        <v>#REF!</v>
      </c>
      <c r="U397" s="32" t="e">
        <f t="shared" si="58"/>
        <v>#REF!</v>
      </c>
      <c r="V397" s="32" t="e">
        <f t="shared" si="58"/>
        <v>#REF!</v>
      </c>
      <c r="W397" s="32" t="e">
        <f t="shared" si="58"/>
        <v>#REF!</v>
      </c>
      <c r="X397" s="67" t="e">
        <f t="shared" si="58"/>
        <v>#REF!</v>
      </c>
      <c r="Y397" s="59" t="e">
        <f t="shared" si="56"/>
        <v>#REF!</v>
      </c>
    </row>
    <row r="398" spans="1:25" ht="48" outlineLevel="6" thickBot="1">
      <c r="A398" s="5" t="s">
        <v>181</v>
      </c>
      <c r="B398" s="21">
        <v>951</v>
      </c>
      <c r="C398" s="6" t="s">
        <v>75</v>
      </c>
      <c r="D398" s="6" t="s">
        <v>329</v>
      </c>
      <c r="E398" s="6" t="s">
        <v>5</v>
      </c>
      <c r="F398" s="6"/>
      <c r="G398" s="148">
        <f t="shared" si="57"/>
        <v>3151.866</v>
      </c>
      <c r="H398" s="34" t="e">
        <f>#REF!</f>
        <v>#REF!</v>
      </c>
      <c r="I398" s="34" t="e">
        <f>#REF!</f>
        <v>#REF!</v>
      </c>
      <c r="J398" s="34" t="e">
        <f>#REF!</f>
        <v>#REF!</v>
      </c>
      <c r="K398" s="34" t="e">
        <f>#REF!</f>
        <v>#REF!</v>
      </c>
      <c r="L398" s="34" t="e">
        <f>#REF!</f>
        <v>#REF!</v>
      </c>
      <c r="M398" s="34" t="e">
        <f>#REF!</f>
        <v>#REF!</v>
      </c>
      <c r="N398" s="34" t="e">
        <f>#REF!</f>
        <v>#REF!</v>
      </c>
      <c r="O398" s="34" t="e">
        <f>#REF!</f>
        <v>#REF!</v>
      </c>
      <c r="P398" s="34" t="e">
        <f>#REF!</f>
        <v>#REF!</v>
      </c>
      <c r="Q398" s="34" t="e">
        <f>#REF!</f>
        <v>#REF!</v>
      </c>
      <c r="R398" s="34" t="e">
        <f>#REF!</f>
        <v>#REF!</v>
      </c>
      <c r="S398" s="34" t="e">
        <f>#REF!</f>
        <v>#REF!</v>
      </c>
      <c r="T398" s="34" t="e">
        <f>#REF!</f>
        <v>#REF!</v>
      </c>
      <c r="U398" s="34" t="e">
        <f>#REF!</f>
        <v>#REF!</v>
      </c>
      <c r="V398" s="34" t="e">
        <f>#REF!</f>
        <v>#REF!</v>
      </c>
      <c r="W398" s="34" t="e">
        <f>#REF!</f>
        <v>#REF!</v>
      </c>
      <c r="X398" s="68" t="e">
        <f>#REF!</f>
        <v>#REF!</v>
      </c>
      <c r="Y398" s="59" t="e">
        <f t="shared" si="56"/>
        <v>#REF!</v>
      </c>
    </row>
    <row r="399" spans="1:25" ht="16.5" outlineLevel="6" thickBot="1">
      <c r="A399" s="5" t="s">
        <v>131</v>
      </c>
      <c r="B399" s="21">
        <v>951</v>
      </c>
      <c r="C399" s="6" t="s">
        <v>75</v>
      </c>
      <c r="D399" s="6" t="s">
        <v>329</v>
      </c>
      <c r="E399" s="6" t="s">
        <v>129</v>
      </c>
      <c r="F399" s="6"/>
      <c r="G399" s="148">
        <f t="shared" si="57"/>
        <v>3151.866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88" t="s">
        <v>132</v>
      </c>
      <c r="B400" s="92">
        <v>951</v>
      </c>
      <c r="C400" s="93" t="s">
        <v>75</v>
      </c>
      <c r="D400" s="93" t="s">
        <v>329</v>
      </c>
      <c r="E400" s="93" t="s">
        <v>130</v>
      </c>
      <c r="F400" s="93"/>
      <c r="G400" s="144">
        <v>3151.866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48" outlineLevel="6" thickBot="1">
      <c r="A401" s="5" t="s">
        <v>410</v>
      </c>
      <c r="B401" s="21">
        <v>951</v>
      </c>
      <c r="C401" s="6" t="s">
        <v>75</v>
      </c>
      <c r="D401" s="6" t="s">
        <v>405</v>
      </c>
      <c r="E401" s="6" t="s">
        <v>5</v>
      </c>
      <c r="F401" s="6"/>
      <c r="G401" s="148">
        <f>G402</f>
        <v>18058.134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</row>
    <row r="402" spans="1:25" ht="16.5" outlineLevel="6" thickBot="1">
      <c r="A402" s="5" t="s">
        <v>131</v>
      </c>
      <c r="B402" s="21">
        <v>951</v>
      </c>
      <c r="C402" s="6" t="s">
        <v>75</v>
      </c>
      <c r="D402" s="6" t="s">
        <v>405</v>
      </c>
      <c r="E402" s="6" t="s">
        <v>129</v>
      </c>
      <c r="F402" s="6"/>
      <c r="G402" s="148">
        <f>G403</f>
        <v>18058.134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16.5" outlineLevel="6" thickBot="1">
      <c r="A403" s="88" t="s">
        <v>132</v>
      </c>
      <c r="B403" s="92">
        <v>951</v>
      </c>
      <c r="C403" s="93" t="s">
        <v>75</v>
      </c>
      <c r="D403" s="93" t="s">
        <v>405</v>
      </c>
      <c r="E403" s="93" t="s">
        <v>130</v>
      </c>
      <c r="F403" s="93"/>
      <c r="G403" s="144">
        <v>18058.134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16.5" outlineLevel="6" thickBot="1">
      <c r="A404" s="51"/>
      <c r="B404" s="52"/>
      <c r="C404" s="52"/>
      <c r="D404" s="52"/>
      <c r="E404" s="52"/>
      <c r="F404" s="52"/>
      <c r="G404" s="53"/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</row>
    <row r="405" spans="1:25" ht="43.5" outlineLevel="6" thickBot="1">
      <c r="A405" s="103" t="s">
        <v>63</v>
      </c>
      <c r="B405" s="104" t="s">
        <v>62</v>
      </c>
      <c r="C405" s="104" t="s">
        <v>61</v>
      </c>
      <c r="D405" s="104" t="s">
        <v>261</v>
      </c>
      <c r="E405" s="104" t="s">
        <v>5</v>
      </c>
      <c r="F405" s="105"/>
      <c r="G405" s="165">
        <f>G406+G514</f>
        <v>445321.082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9.5" outlineLevel="6" thickBot="1">
      <c r="A406" s="108" t="s">
        <v>47</v>
      </c>
      <c r="B406" s="18">
        <v>953</v>
      </c>
      <c r="C406" s="14" t="s">
        <v>46</v>
      </c>
      <c r="D406" s="14" t="s">
        <v>261</v>
      </c>
      <c r="E406" s="14" t="s">
        <v>5</v>
      </c>
      <c r="F406" s="14"/>
      <c r="G406" s="166">
        <f>G407+G434+G468+G479+G496</f>
        <v>441115.082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9.5" outlineLevel="6" thickBot="1">
      <c r="A407" s="108" t="s">
        <v>133</v>
      </c>
      <c r="B407" s="18">
        <v>953</v>
      </c>
      <c r="C407" s="14" t="s">
        <v>18</v>
      </c>
      <c r="D407" s="14" t="s">
        <v>261</v>
      </c>
      <c r="E407" s="14" t="s">
        <v>5</v>
      </c>
      <c r="F407" s="14"/>
      <c r="G407" s="166">
        <f>G412+G408</f>
        <v>98962.68828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82"/>
      <c r="Y407" s="59"/>
    </row>
    <row r="408" spans="1:25" ht="32.25" outlineLevel="6" thickBot="1">
      <c r="A408" s="112" t="s">
        <v>135</v>
      </c>
      <c r="B408" s="19">
        <v>953</v>
      </c>
      <c r="C408" s="9" t="s">
        <v>18</v>
      </c>
      <c r="D408" s="9" t="s">
        <v>262</v>
      </c>
      <c r="E408" s="9" t="s">
        <v>5</v>
      </c>
      <c r="F408" s="9"/>
      <c r="G408" s="158">
        <f>G409</f>
        <v>144.80628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18.75" customHeight="1" outlineLevel="6" thickBot="1">
      <c r="A409" s="112" t="s">
        <v>136</v>
      </c>
      <c r="B409" s="19">
        <v>953</v>
      </c>
      <c r="C409" s="9" t="s">
        <v>18</v>
      </c>
      <c r="D409" s="9" t="s">
        <v>263</v>
      </c>
      <c r="E409" s="9" t="s">
        <v>5</v>
      </c>
      <c r="F409" s="9"/>
      <c r="G409" s="158">
        <f>G410</f>
        <v>144.80628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32.25" outlineLevel="6" thickBot="1">
      <c r="A410" s="94" t="s">
        <v>390</v>
      </c>
      <c r="B410" s="90">
        <v>953</v>
      </c>
      <c r="C410" s="91" t="s">
        <v>18</v>
      </c>
      <c r="D410" s="91" t="s">
        <v>267</v>
      </c>
      <c r="E410" s="91" t="s">
        <v>5</v>
      </c>
      <c r="F410" s="91"/>
      <c r="G410" s="160">
        <f>G411</f>
        <v>144.80628</v>
      </c>
      <c r="H410" s="25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43"/>
      <c r="X410" s="74"/>
      <c r="Y410" s="59">
        <v>0</v>
      </c>
    </row>
    <row r="411" spans="1:25" ht="48" outlineLevel="6" thickBot="1">
      <c r="A411" s="5" t="s">
        <v>206</v>
      </c>
      <c r="B411" s="21">
        <v>953</v>
      </c>
      <c r="C411" s="6" t="s">
        <v>18</v>
      </c>
      <c r="D411" s="6" t="s">
        <v>267</v>
      </c>
      <c r="E411" s="6" t="s">
        <v>89</v>
      </c>
      <c r="F411" s="6"/>
      <c r="G411" s="161">
        <v>144.80628</v>
      </c>
      <c r="H411" s="28" t="e">
        <f>H412+#REF!</f>
        <v>#REF!</v>
      </c>
      <c r="I411" s="28" t="e">
        <f>I412+#REF!</f>
        <v>#REF!</v>
      </c>
      <c r="J411" s="28" t="e">
        <f>J412+#REF!</f>
        <v>#REF!</v>
      </c>
      <c r="K411" s="28" t="e">
        <f>K412+#REF!</f>
        <v>#REF!</v>
      </c>
      <c r="L411" s="28" t="e">
        <f>L412+#REF!</f>
        <v>#REF!</v>
      </c>
      <c r="M411" s="28" t="e">
        <f>M412+#REF!</f>
        <v>#REF!</v>
      </c>
      <c r="N411" s="28" t="e">
        <f>N412+#REF!</f>
        <v>#REF!</v>
      </c>
      <c r="O411" s="28" t="e">
        <f>O412+#REF!</f>
        <v>#REF!</v>
      </c>
      <c r="P411" s="28" t="e">
        <f>P412+#REF!</f>
        <v>#REF!</v>
      </c>
      <c r="Q411" s="28" t="e">
        <f>Q412+#REF!</f>
        <v>#REF!</v>
      </c>
      <c r="R411" s="28" t="e">
        <f>R412+#REF!</f>
        <v>#REF!</v>
      </c>
      <c r="S411" s="28" t="e">
        <f>S412+#REF!</f>
        <v>#REF!</v>
      </c>
      <c r="T411" s="28" t="e">
        <f>T412+#REF!</f>
        <v>#REF!</v>
      </c>
      <c r="U411" s="28" t="e">
        <f>U412+#REF!</f>
        <v>#REF!</v>
      </c>
      <c r="V411" s="28" t="e">
        <f>V412+#REF!</f>
        <v>#REF!</v>
      </c>
      <c r="W411" s="28" t="e">
        <f>W412+#REF!</f>
        <v>#REF!</v>
      </c>
      <c r="X411" s="60" t="e">
        <f>X412+#REF!</f>
        <v>#REF!</v>
      </c>
      <c r="Y411" s="59" t="e">
        <f>X411/G405*100</f>
        <v>#REF!</v>
      </c>
    </row>
    <row r="412" spans="1:25" ht="19.5" outlineLevel="6" thickBot="1">
      <c r="A412" s="80" t="s">
        <v>239</v>
      </c>
      <c r="B412" s="19">
        <v>953</v>
      </c>
      <c r="C412" s="9" t="s">
        <v>18</v>
      </c>
      <c r="D412" s="9" t="s">
        <v>330</v>
      </c>
      <c r="E412" s="9" t="s">
        <v>5</v>
      </c>
      <c r="F412" s="9"/>
      <c r="G412" s="158">
        <f>G413+G426+G430</f>
        <v>98817.882</v>
      </c>
      <c r="H412" s="29" t="e">
        <f>H418+H426+#REF!+H511</f>
        <v>#REF!</v>
      </c>
      <c r="I412" s="29" t="e">
        <f>I418+I426+#REF!+I511</f>
        <v>#REF!</v>
      </c>
      <c r="J412" s="29" t="e">
        <f>J418+J426+#REF!+J511</f>
        <v>#REF!</v>
      </c>
      <c r="K412" s="29" t="e">
        <f>K418+K426+#REF!+K511</f>
        <v>#REF!</v>
      </c>
      <c r="L412" s="29" t="e">
        <f>L418+L426+#REF!+L511</f>
        <v>#REF!</v>
      </c>
      <c r="M412" s="29" t="e">
        <f>M418+M426+#REF!+M511</f>
        <v>#REF!</v>
      </c>
      <c r="N412" s="29" t="e">
        <f>N418+N426+#REF!+N511</f>
        <v>#REF!</v>
      </c>
      <c r="O412" s="29" t="e">
        <f>O418+O426+#REF!+O511</f>
        <v>#REF!</v>
      </c>
      <c r="P412" s="29" t="e">
        <f>P418+P426+#REF!+P511</f>
        <v>#REF!</v>
      </c>
      <c r="Q412" s="29" t="e">
        <f>Q418+Q426+#REF!+Q511</f>
        <v>#REF!</v>
      </c>
      <c r="R412" s="29" t="e">
        <f>R418+R426+#REF!+R511</f>
        <v>#REF!</v>
      </c>
      <c r="S412" s="29" t="e">
        <f>S418+S426+#REF!+S511</f>
        <v>#REF!</v>
      </c>
      <c r="T412" s="29" t="e">
        <f>T418+T426+#REF!+T511</f>
        <v>#REF!</v>
      </c>
      <c r="U412" s="29" t="e">
        <f>U418+U426+#REF!+U511</f>
        <v>#REF!</v>
      </c>
      <c r="V412" s="29" t="e">
        <f>V418+V426+#REF!+V511</f>
        <v>#REF!</v>
      </c>
      <c r="W412" s="29" t="e">
        <f>W418+W426+#REF!+W511</f>
        <v>#REF!</v>
      </c>
      <c r="X412" s="29" t="e">
        <f>X418+X426+#REF!+X511</f>
        <v>#REF!</v>
      </c>
      <c r="Y412" s="59" t="e">
        <f>X412/G406*100</f>
        <v>#REF!</v>
      </c>
    </row>
    <row r="413" spans="1:25" ht="19.5" outlineLevel="6" thickBot="1">
      <c r="A413" s="80" t="s">
        <v>182</v>
      </c>
      <c r="B413" s="19">
        <v>953</v>
      </c>
      <c r="C413" s="11" t="s">
        <v>18</v>
      </c>
      <c r="D413" s="11" t="s">
        <v>331</v>
      </c>
      <c r="E413" s="11" t="s">
        <v>5</v>
      </c>
      <c r="F413" s="11"/>
      <c r="G413" s="159">
        <f>G414+G417+G420+G423</f>
        <v>98817.882</v>
      </c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42"/>
      <c r="Y413" s="59"/>
    </row>
    <row r="414" spans="1:25" ht="32.25" outlineLevel="6" thickBot="1">
      <c r="A414" s="94" t="s">
        <v>159</v>
      </c>
      <c r="B414" s="90">
        <v>953</v>
      </c>
      <c r="C414" s="91" t="s">
        <v>18</v>
      </c>
      <c r="D414" s="91" t="s">
        <v>332</v>
      </c>
      <c r="E414" s="91" t="s">
        <v>5</v>
      </c>
      <c r="F414" s="91"/>
      <c r="G414" s="160">
        <f>G415</f>
        <v>32000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42"/>
      <c r="Y414" s="59"/>
    </row>
    <row r="415" spans="1:25" ht="19.5" outlineLevel="6" thickBot="1">
      <c r="A415" s="5" t="s">
        <v>120</v>
      </c>
      <c r="B415" s="21">
        <v>953</v>
      </c>
      <c r="C415" s="6" t="s">
        <v>18</v>
      </c>
      <c r="D415" s="6" t="s">
        <v>332</v>
      </c>
      <c r="E415" s="6" t="s">
        <v>119</v>
      </c>
      <c r="F415" s="6"/>
      <c r="G415" s="161">
        <f>G416</f>
        <v>32000</v>
      </c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42"/>
      <c r="Y415" s="59"/>
    </row>
    <row r="416" spans="1:25" ht="48" outlineLevel="6" thickBot="1">
      <c r="A416" s="99" t="s">
        <v>206</v>
      </c>
      <c r="B416" s="92">
        <v>953</v>
      </c>
      <c r="C416" s="93" t="s">
        <v>18</v>
      </c>
      <c r="D416" s="93" t="s">
        <v>332</v>
      </c>
      <c r="E416" s="93" t="s">
        <v>89</v>
      </c>
      <c r="F416" s="93"/>
      <c r="G416" s="162">
        <v>32000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42"/>
      <c r="Y416" s="59"/>
    </row>
    <row r="417" spans="1:25" ht="63.75" outlineLevel="6" thickBot="1">
      <c r="A417" s="114" t="s">
        <v>183</v>
      </c>
      <c r="B417" s="90">
        <v>953</v>
      </c>
      <c r="C417" s="91" t="s">
        <v>18</v>
      </c>
      <c r="D417" s="91" t="s">
        <v>333</v>
      </c>
      <c r="E417" s="91" t="s">
        <v>5</v>
      </c>
      <c r="F417" s="91"/>
      <c r="G417" s="160">
        <f>G418</f>
        <v>66037</v>
      </c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42"/>
      <c r="Y417" s="59"/>
    </row>
    <row r="418" spans="1:25" ht="16.5" outlineLevel="6" thickBot="1">
      <c r="A418" s="5" t="s">
        <v>120</v>
      </c>
      <c r="B418" s="21">
        <v>953</v>
      </c>
      <c r="C418" s="6" t="s">
        <v>18</v>
      </c>
      <c r="D418" s="6" t="s">
        <v>333</v>
      </c>
      <c r="E418" s="6" t="s">
        <v>119</v>
      </c>
      <c r="F418" s="6"/>
      <c r="G418" s="161">
        <f>G419</f>
        <v>66037</v>
      </c>
      <c r="H418" s="32">
        <f aca="true" t="shared" si="59" ref="H418:X418">H419</f>
        <v>0</v>
      </c>
      <c r="I418" s="32">
        <f t="shared" si="59"/>
        <v>0</v>
      </c>
      <c r="J418" s="32">
        <f t="shared" si="59"/>
        <v>0</v>
      </c>
      <c r="K418" s="32">
        <f t="shared" si="59"/>
        <v>0</v>
      </c>
      <c r="L418" s="32">
        <f t="shared" si="59"/>
        <v>0</v>
      </c>
      <c r="M418" s="32">
        <f t="shared" si="59"/>
        <v>0</v>
      </c>
      <c r="N418" s="32">
        <f t="shared" si="59"/>
        <v>0</v>
      </c>
      <c r="O418" s="32">
        <f t="shared" si="59"/>
        <v>0</v>
      </c>
      <c r="P418" s="32">
        <f t="shared" si="59"/>
        <v>0</v>
      </c>
      <c r="Q418" s="32">
        <f t="shared" si="59"/>
        <v>0</v>
      </c>
      <c r="R418" s="32">
        <f t="shared" si="59"/>
        <v>0</v>
      </c>
      <c r="S418" s="32">
        <f t="shared" si="59"/>
        <v>0</v>
      </c>
      <c r="T418" s="32">
        <f t="shared" si="59"/>
        <v>0</v>
      </c>
      <c r="U418" s="32">
        <f t="shared" si="59"/>
        <v>0</v>
      </c>
      <c r="V418" s="32">
        <f t="shared" si="59"/>
        <v>0</v>
      </c>
      <c r="W418" s="32">
        <f t="shared" si="59"/>
        <v>0</v>
      </c>
      <c r="X418" s="67">
        <f t="shared" si="59"/>
        <v>34477.81647</v>
      </c>
      <c r="Y418" s="59">
        <f>X418/G412*100</f>
        <v>34.89026051985206</v>
      </c>
    </row>
    <row r="419" spans="1:25" ht="48" outlineLevel="6" thickBot="1">
      <c r="A419" s="99" t="s">
        <v>206</v>
      </c>
      <c r="B419" s="92">
        <v>953</v>
      </c>
      <c r="C419" s="93" t="s">
        <v>18</v>
      </c>
      <c r="D419" s="93" t="s">
        <v>333</v>
      </c>
      <c r="E419" s="93" t="s">
        <v>89</v>
      </c>
      <c r="F419" s="93"/>
      <c r="G419" s="162">
        <v>66037</v>
      </c>
      <c r="H419" s="34">
        <f aca="true" t="shared" si="60" ref="H419:X419">H421</f>
        <v>0</v>
      </c>
      <c r="I419" s="34">
        <f t="shared" si="60"/>
        <v>0</v>
      </c>
      <c r="J419" s="34">
        <f t="shared" si="60"/>
        <v>0</v>
      </c>
      <c r="K419" s="34">
        <f t="shared" si="60"/>
        <v>0</v>
      </c>
      <c r="L419" s="34">
        <f t="shared" si="60"/>
        <v>0</v>
      </c>
      <c r="M419" s="34">
        <f t="shared" si="60"/>
        <v>0</v>
      </c>
      <c r="N419" s="34">
        <f t="shared" si="60"/>
        <v>0</v>
      </c>
      <c r="O419" s="34">
        <f t="shared" si="60"/>
        <v>0</v>
      </c>
      <c r="P419" s="34">
        <f t="shared" si="60"/>
        <v>0</v>
      </c>
      <c r="Q419" s="34">
        <f t="shared" si="60"/>
        <v>0</v>
      </c>
      <c r="R419" s="34">
        <f t="shared" si="60"/>
        <v>0</v>
      </c>
      <c r="S419" s="34">
        <f t="shared" si="60"/>
        <v>0</v>
      </c>
      <c r="T419" s="34">
        <f t="shared" si="60"/>
        <v>0</v>
      </c>
      <c r="U419" s="34">
        <f t="shared" si="60"/>
        <v>0</v>
      </c>
      <c r="V419" s="34">
        <f t="shared" si="60"/>
        <v>0</v>
      </c>
      <c r="W419" s="34">
        <f t="shared" si="60"/>
        <v>0</v>
      </c>
      <c r="X419" s="68">
        <f t="shared" si="60"/>
        <v>34477.81647</v>
      </c>
      <c r="Y419" s="59">
        <f>X419/G413*100</f>
        <v>34.89026051985206</v>
      </c>
    </row>
    <row r="420" spans="1:25" ht="32.25" outlineLevel="6" thickBot="1">
      <c r="A420" s="125" t="s">
        <v>184</v>
      </c>
      <c r="B420" s="132">
        <v>953</v>
      </c>
      <c r="C420" s="91" t="s">
        <v>18</v>
      </c>
      <c r="D420" s="91" t="s">
        <v>334</v>
      </c>
      <c r="E420" s="91" t="s">
        <v>5</v>
      </c>
      <c r="F420" s="91"/>
      <c r="G420" s="160">
        <f>G421</f>
        <v>494.882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16.5" outlineLevel="6" thickBot="1">
      <c r="A421" s="5" t="s">
        <v>120</v>
      </c>
      <c r="B421" s="21">
        <v>953</v>
      </c>
      <c r="C421" s="6" t="s">
        <v>18</v>
      </c>
      <c r="D421" s="6" t="s">
        <v>334</v>
      </c>
      <c r="E421" s="6" t="s">
        <v>119</v>
      </c>
      <c r="F421" s="6"/>
      <c r="G421" s="161">
        <f>G422</f>
        <v>494.882</v>
      </c>
      <c r="H421" s="2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44"/>
      <c r="X421" s="65">
        <v>34477.81647</v>
      </c>
      <c r="Y421" s="59">
        <f>X421/G415*100</f>
        <v>107.74317646875001</v>
      </c>
    </row>
    <row r="422" spans="1:25" ht="16.5" outlineLevel="6" thickBot="1">
      <c r="A422" s="96" t="s">
        <v>87</v>
      </c>
      <c r="B422" s="134">
        <v>953</v>
      </c>
      <c r="C422" s="93" t="s">
        <v>18</v>
      </c>
      <c r="D422" s="93" t="s">
        <v>334</v>
      </c>
      <c r="E422" s="93" t="s">
        <v>88</v>
      </c>
      <c r="F422" s="93"/>
      <c r="G422" s="162">
        <v>494.882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63.75" outlineLevel="6" thickBot="1">
      <c r="A423" s="125" t="s">
        <v>423</v>
      </c>
      <c r="B423" s="132">
        <v>953</v>
      </c>
      <c r="C423" s="91" t="s">
        <v>18</v>
      </c>
      <c r="D423" s="91" t="s">
        <v>422</v>
      </c>
      <c r="E423" s="91" t="s">
        <v>5</v>
      </c>
      <c r="F423" s="91"/>
      <c r="G423" s="145">
        <f>G424</f>
        <v>286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6.5" outlineLevel="6" thickBot="1">
      <c r="A424" s="5" t="s">
        <v>120</v>
      </c>
      <c r="B424" s="21">
        <v>953</v>
      </c>
      <c r="C424" s="6" t="s">
        <v>18</v>
      </c>
      <c r="D424" s="6" t="s">
        <v>422</v>
      </c>
      <c r="E424" s="6" t="s">
        <v>119</v>
      </c>
      <c r="F424" s="6"/>
      <c r="G424" s="148">
        <f>G425</f>
        <v>286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96" t="s">
        <v>87</v>
      </c>
      <c r="B425" s="134">
        <v>953</v>
      </c>
      <c r="C425" s="93" t="s">
        <v>18</v>
      </c>
      <c r="D425" s="93" t="s">
        <v>422</v>
      </c>
      <c r="E425" s="93" t="s">
        <v>88</v>
      </c>
      <c r="F425" s="93"/>
      <c r="G425" s="144">
        <v>286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35" t="s">
        <v>240</v>
      </c>
      <c r="B426" s="139">
        <v>953</v>
      </c>
      <c r="C426" s="9" t="s">
        <v>18</v>
      </c>
      <c r="D426" s="9" t="s">
        <v>335</v>
      </c>
      <c r="E426" s="9" t="s">
        <v>5</v>
      </c>
      <c r="F426" s="9"/>
      <c r="G426" s="151">
        <f>G427</f>
        <v>0</v>
      </c>
      <c r="H426" s="31" t="e">
        <f>H427+#REF!+H449+H444</f>
        <v>#REF!</v>
      </c>
      <c r="I426" s="31" t="e">
        <f>I427+#REF!+I449+I444</f>
        <v>#REF!</v>
      </c>
      <c r="J426" s="31" t="e">
        <f>J427+#REF!+J449+J444</f>
        <v>#REF!</v>
      </c>
      <c r="K426" s="31" t="e">
        <f>K427+#REF!+K449+K444</f>
        <v>#REF!</v>
      </c>
      <c r="L426" s="31" t="e">
        <f>L427+#REF!+L449+L444</f>
        <v>#REF!</v>
      </c>
      <c r="M426" s="31" t="e">
        <f>M427+#REF!+M449+M444</f>
        <v>#REF!</v>
      </c>
      <c r="N426" s="31" t="e">
        <f>N427+#REF!+N449+N444</f>
        <v>#REF!</v>
      </c>
      <c r="O426" s="31" t="e">
        <f>O427+#REF!+O449+O444</f>
        <v>#REF!</v>
      </c>
      <c r="P426" s="31" t="e">
        <f>P427+#REF!+P449+P444</f>
        <v>#REF!</v>
      </c>
      <c r="Q426" s="31" t="e">
        <f>Q427+#REF!+Q449+Q444</f>
        <v>#REF!</v>
      </c>
      <c r="R426" s="31" t="e">
        <f>R427+#REF!+R449+R444</f>
        <v>#REF!</v>
      </c>
      <c r="S426" s="31" t="e">
        <f>S427+#REF!+S449+S444</f>
        <v>#REF!</v>
      </c>
      <c r="T426" s="31" t="e">
        <f>T427+#REF!+T449+T444</f>
        <v>#REF!</v>
      </c>
      <c r="U426" s="31" t="e">
        <f>U427+#REF!+U449+U444</f>
        <v>#REF!</v>
      </c>
      <c r="V426" s="31" t="e">
        <f>V427+#REF!+V449+V444</f>
        <v>#REF!</v>
      </c>
      <c r="W426" s="31" t="e">
        <f>W427+#REF!+W449+W444</f>
        <v>#REF!</v>
      </c>
      <c r="X426" s="31" t="e">
        <f>X427+#REF!+X449+X444</f>
        <v>#REF!</v>
      </c>
      <c r="Y426" s="59" t="e">
        <f>X426/G417*100</f>
        <v>#REF!</v>
      </c>
    </row>
    <row r="427" spans="1:25" ht="32.25" outlineLevel="6" thickBot="1">
      <c r="A427" s="125" t="s">
        <v>185</v>
      </c>
      <c r="B427" s="132">
        <v>953</v>
      </c>
      <c r="C427" s="91" t="s">
        <v>18</v>
      </c>
      <c r="D427" s="91" t="s">
        <v>336</v>
      </c>
      <c r="E427" s="91" t="s">
        <v>5</v>
      </c>
      <c r="F427" s="91"/>
      <c r="G427" s="152">
        <f>G428</f>
        <v>0</v>
      </c>
      <c r="H427" s="32">
        <f aca="true" t="shared" si="61" ref="H427:X427">H428</f>
        <v>0</v>
      </c>
      <c r="I427" s="32">
        <f t="shared" si="61"/>
        <v>0</v>
      </c>
      <c r="J427" s="32">
        <f t="shared" si="61"/>
        <v>0</v>
      </c>
      <c r="K427" s="32">
        <f t="shared" si="61"/>
        <v>0</v>
      </c>
      <c r="L427" s="32">
        <f t="shared" si="61"/>
        <v>0</v>
      </c>
      <c r="M427" s="32">
        <f t="shared" si="61"/>
        <v>0</v>
      </c>
      <c r="N427" s="32">
        <f t="shared" si="61"/>
        <v>0</v>
      </c>
      <c r="O427" s="32">
        <f t="shared" si="61"/>
        <v>0</v>
      </c>
      <c r="P427" s="32">
        <f t="shared" si="61"/>
        <v>0</v>
      </c>
      <c r="Q427" s="32">
        <f t="shared" si="61"/>
        <v>0</v>
      </c>
      <c r="R427" s="32">
        <f t="shared" si="61"/>
        <v>0</v>
      </c>
      <c r="S427" s="32">
        <f t="shared" si="61"/>
        <v>0</v>
      </c>
      <c r="T427" s="32">
        <f t="shared" si="61"/>
        <v>0</v>
      </c>
      <c r="U427" s="32">
        <f t="shared" si="61"/>
        <v>0</v>
      </c>
      <c r="V427" s="32">
        <f t="shared" si="61"/>
        <v>0</v>
      </c>
      <c r="W427" s="32">
        <f t="shared" si="61"/>
        <v>0</v>
      </c>
      <c r="X427" s="70">
        <f t="shared" si="61"/>
        <v>48148.89725</v>
      </c>
      <c r="Y427" s="59">
        <f>X427/G418*100</f>
        <v>72.91199971228252</v>
      </c>
    </row>
    <row r="428" spans="1:25" ht="16.5" outlineLevel="6" thickBot="1">
      <c r="A428" s="5" t="s">
        <v>120</v>
      </c>
      <c r="B428" s="21">
        <v>953</v>
      </c>
      <c r="C428" s="6" t="s">
        <v>18</v>
      </c>
      <c r="D428" s="6" t="s">
        <v>336</v>
      </c>
      <c r="E428" s="6" t="s">
        <v>119</v>
      </c>
      <c r="F428" s="6"/>
      <c r="G428" s="153">
        <f>G429</f>
        <v>0</v>
      </c>
      <c r="H428" s="34">
        <f aca="true" t="shared" si="62" ref="H428:X428">H439</f>
        <v>0</v>
      </c>
      <c r="I428" s="34">
        <f t="shared" si="62"/>
        <v>0</v>
      </c>
      <c r="J428" s="34">
        <f t="shared" si="62"/>
        <v>0</v>
      </c>
      <c r="K428" s="34">
        <f t="shared" si="62"/>
        <v>0</v>
      </c>
      <c r="L428" s="34">
        <f t="shared" si="62"/>
        <v>0</v>
      </c>
      <c r="M428" s="34">
        <f t="shared" si="62"/>
        <v>0</v>
      </c>
      <c r="N428" s="34">
        <f t="shared" si="62"/>
        <v>0</v>
      </c>
      <c r="O428" s="34">
        <f t="shared" si="62"/>
        <v>0</v>
      </c>
      <c r="P428" s="34">
        <f t="shared" si="62"/>
        <v>0</v>
      </c>
      <c r="Q428" s="34">
        <f t="shared" si="62"/>
        <v>0</v>
      </c>
      <c r="R428" s="34">
        <f t="shared" si="62"/>
        <v>0</v>
      </c>
      <c r="S428" s="34">
        <f t="shared" si="62"/>
        <v>0</v>
      </c>
      <c r="T428" s="34">
        <f t="shared" si="62"/>
        <v>0</v>
      </c>
      <c r="U428" s="34">
        <f t="shared" si="62"/>
        <v>0</v>
      </c>
      <c r="V428" s="34">
        <f t="shared" si="62"/>
        <v>0</v>
      </c>
      <c r="W428" s="34">
        <f t="shared" si="62"/>
        <v>0</v>
      </c>
      <c r="X428" s="68">
        <f t="shared" si="62"/>
        <v>48148.89725</v>
      </c>
      <c r="Y428" s="59">
        <f>X428/G419*100</f>
        <v>72.91199971228252</v>
      </c>
    </row>
    <row r="429" spans="1:25" ht="16.5" outlineLevel="6" thickBot="1">
      <c r="A429" s="96" t="s">
        <v>87</v>
      </c>
      <c r="B429" s="134">
        <v>953</v>
      </c>
      <c r="C429" s="93" t="s">
        <v>18</v>
      </c>
      <c r="D429" s="93" t="s">
        <v>336</v>
      </c>
      <c r="E429" s="93" t="s">
        <v>88</v>
      </c>
      <c r="F429" s="93"/>
      <c r="G429" s="154"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82"/>
      <c r="Y429" s="59"/>
    </row>
    <row r="430" spans="1:25" ht="16.5" outlineLevel="6" thickBot="1">
      <c r="A430" s="135" t="s">
        <v>376</v>
      </c>
      <c r="B430" s="139">
        <v>953</v>
      </c>
      <c r="C430" s="9" t="s">
        <v>18</v>
      </c>
      <c r="D430" s="9" t="s">
        <v>378</v>
      </c>
      <c r="E430" s="9" t="s">
        <v>5</v>
      </c>
      <c r="F430" s="9"/>
      <c r="G430" s="143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82"/>
      <c r="Y430" s="59"/>
    </row>
    <row r="431" spans="1:25" ht="15" customHeight="1" outlineLevel="6" thickBot="1">
      <c r="A431" s="125" t="s">
        <v>377</v>
      </c>
      <c r="B431" s="132">
        <v>953</v>
      </c>
      <c r="C431" s="91" t="s">
        <v>18</v>
      </c>
      <c r="D431" s="91" t="s">
        <v>389</v>
      </c>
      <c r="E431" s="91" t="s">
        <v>5</v>
      </c>
      <c r="F431" s="91"/>
      <c r="G431" s="145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2"/>
      <c r="Y431" s="59"/>
    </row>
    <row r="432" spans="1:25" ht="16.5" outlineLevel="6" thickBot="1">
      <c r="A432" s="5" t="s">
        <v>120</v>
      </c>
      <c r="B432" s="21">
        <v>953</v>
      </c>
      <c r="C432" s="6" t="s">
        <v>18</v>
      </c>
      <c r="D432" s="6" t="s">
        <v>389</v>
      </c>
      <c r="E432" s="6" t="s">
        <v>119</v>
      </c>
      <c r="F432" s="6"/>
      <c r="G432" s="148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82"/>
      <c r="Y432" s="59"/>
    </row>
    <row r="433" spans="1:25" ht="16.5" outlineLevel="6" thickBot="1">
      <c r="A433" s="96" t="s">
        <v>87</v>
      </c>
      <c r="B433" s="134">
        <v>953</v>
      </c>
      <c r="C433" s="93" t="s">
        <v>18</v>
      </c>
      <c r="D433" s="93" t="s">
        <v>389</v>
      </c>
      <c r="E433" s="93" t="s">
        <v>88</v>
      </c>
      <c r="F433" s="93"/>
      <c r="G433" s="144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82"/>
      <c r="Y433" s="59"/>
    </row>
    <row r="434" spans="1:25" ht="16.5" outlineLevel="6" thickBot="1">
      <c r="A434" s="124" t="s">
        <v>39</v>
      </c>
      <c r="B434" s="18">
        <v>953</v>
      </c>
      <c r="C434" s="39" t="s">
        <v>19</v>
      </c>
      <c r="D434" s="39" t="s">
        <v>261</v>
      </c>
      <c r="E434" s="39" t="s">
        <v>5</v>
      </c>
      <c r="F434" s="39"/>
      <c r="G434" s="169">
        <f>G439+G435+G465</f>
        <v>303567.7005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82"/>
      <c r="Y434" s="59"/>
    </row>
    <row r="435" spans="1:25" ht="32.25" outlineLevel="6" thickBot="1">
      <c r="A435" s="112" t="s">
        <v>135</v>
      </c>
      <c r="B435" s="19">
        <v>953</v>
      </c>
      <c r="C435" s="9" t="s">
        <v>19</v>
      </c>
      <c r="D435" s="9" t="s">
        <v>262</v>
      </c>
      <c r="E435" s="9" t="s">
        <v>5</v>
      </c>
      <c r="F435" s="9"/>
      <c r="G435" s="158">
        <f>G436</f>
        <v>376.6005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82"/>
      <c r="Y435" s="59"/>
    </row>
    <row r="436" spans="1:25" ht="32.25" outlineLevel="6" thickBot="1">
      <c r="A436" s="112" t="s">
        <v>136</v>
      </c>
      <c r="B436" s="19">
        <v>953</v>
      </c>
      <c r="C436" s="9" t="s">
        <v>19</v>
      </c>
      <c r="D436" s="9" t="s">
        <v>263</v>
      </c>
      <c r="E436" s="9" t="s">
        <v>5</v>
      </c>
      <c r="F436" s="9"/>
      <c r="G436" s="158">
        <f>G437</f>
        <v>376.6005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82"/>
      <c r="Y436" s="59"/>
    </row>
    <row r="437" spans="1:25" ht="16.5" outlineLevel="6" thickBot="1">
      <c r="A437" s="94" t="s">
        <v>140</v>
      </c>
      <c r="B437" s="90">
        <v>953</v>
      </c>
      <c r="C437" s="91" t="s">
        <v>19</v>
      </c>
      <c r="D437" s="91" t="s">
        <v>267</v>
      </c>
      <c r="E437" s="91" t="s">
        <v>5</v>
      </c>
      <c r="F437" s="91"/>
      <c r="G437" s="145">
        <f>G438</f>
        <v>376.6005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2"/>
      <c r="Y437" s="59"/>
    </row>
    <row r="438" spans="1:25" ht="16.5" outlineLevel="6" thickBot="1">
      <c r="A438" s="5" t="s">
        <v>87</v>
      </c>
      <c r="B438" s="21">
        <v>953</v>
      </c>
      <c r="C438" s="6" t="s">
        <v>19</v>
      </c>
      <c r="D438" s="6" t="s">
        <v>267</v>
      </c>
      <c r="E438" s="6" t="s">
        <v>88</v>
      </c>
      <c r="F438" s="6"/>
      <c r="G438" s="148">
        <v>376.6005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2"/>
      <c r="Y438" s="59"/>
    </row>
    <row r="439" spans="1:25" ht="16.5" outlineLevel="6" thickBot="1">
      <c r="A439" s="80" t="s">
        <v>239</v>
      </c>
      <c r="B439" s="19">
        <v>953</v>
      </c>
      <c r="C439" s="9" t="s">
        <v>19</v>
      </c>
      <c r="D439" s="9" t="s">
        <v>330</v>
      </c>
      <c r="E439" s="9" t="s">
        <v>5</v>
      </c>
      <c r="F439" s="9"/>
      <c r="G439" s="158">
        <f>G440</f>
        <v>303191.1</v>
      </c>
      <c r="H439" s="2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4"/>
      <c r="X439" s="65">
        <v>48148.89725</v>
      </c>
      <c r="Y439" s="59" t="e">
        <f>X439/G429*100</f>
        <v>#DIV/0!</v>
      </c>
    </row>
    <row r="440" spans="1:25" ht="16.5" outlineLevel="6" thickBot="1">
      <c r="A440" s="136" t="s">
        <v>186</v>
      </c>
      <c r="B440" s="20">
        <v>953</v>
      </c>
      <c r="C440" s="11" t="s">
        <v>19</v>
      </c>
      <c r="D440" s="11" t="s">
        <v>337</v>
      </c>
      <c r="E440" s="11" t="s">
        <v>5</v>
      </c>
      <c r="F440" s="11"/>
      <c r="G440" s="159">
        <f>G441+G444+G447+G450+G453+G456+G459+G462</f>
        <v>303191.1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94" t="s">
        <v>159</v>
      </c>
      <c r="B441" s="90">
        <v>953</v>
      </c>
      <c r="C441" s="91" t="s">
        <v>19</v>
      </c>
      <c r="D441" s="91" t="s">
        <v>338</v>
      </c>
      <c r="E441" s="91" t="s">
        <v>5</v>
      </c>
      <c r="F441" s="91"/>
      <c r="G441" s="160">
        <f>G442</f>
        <v>62661.1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82"/>
      <c r="Y441" s="59"/>
    </row>
    <row r="442" spans="1:25" ht="16.5" outlineLevel="6" thickBot="1">
      <c r="A442" s="5" t="s">
        <v>120</v>
      </c>
      <c r="B442" s="21">
        <v>953</v>
      </c>
      <c r="C442" s="6" t="s">
        <v>19</v>
      </c>
      <c r="D442" s="6" t="s">
        <v>338</v>
      </c>
      <c r="E442" s="6" t="s">
        <v>119</v>
      </c>
      <c r="F442" s="6"/>
      <c r="G442" s="161">
        <f>G443</f>
        <v>62661.1</v>
      </c>
      <c r="H442" s="2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44"/>
      <c r="X442" s="65">
        <v>19460.04851</v>
      </c>
      <c r="Y442" s="59" t="e">
        <f>X442/#REF!*100</f>
        <v>#REF!</v>
      </c>
    </row>
    <row r="443" spans="1:25" ht="48" outlineLevel="6" thickBot="1">
      <c r="A443" s="99" t="s">
        <v>206</v>
      </c>
      <c r="B443" s="92">
        <v>953</v>
      </c>
      <c r="C443" s="93" t="s">
        <v>19</v>
      </c>
      <c r="D443" s="93" t="s">
        <v>338</v>
      </c>
      <c r="E443" s="93" t="s">
        <v>89</v>
      </c>
      <c r="F443" s="93"/>
      <c r="G443" s="162">
        <v>62661.1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32.25" outlineLevel="6" thickBot="1">
      <c r="A444" s="125" t="s">
        <v>203</v>
      </c>
      <c r="B444" s="90">
        <v>953</v>
      </c>
      <c r="C444" s="91" t="s">
        <v>19</v>
      </c>
      <c r="D444" s="91" t="s">
        <v>344</v>
      </c>
      <c r="E444" s="91" t="s">
        <v>5</v>
      </c>
      <c r="F444" s="91"/>
      <c r="G444" s="160">
        <f>G445</f>
        <v>340</v>
      </c>
      <c r="H444" s="31">
        <f aca="true" t="shared" si="63" ref="H444:X444">H445</f>
        <v>0</v>
      </c>
      <c r="I444" s="31">
        <f t="shared" si="63"/>
        <v>0</v>
      </c>
      <c r="J444" s="31">
        <f t="shared" si="63"/>
        <v>0</v>
      </c>
      <c r="K444" s="31">
        <f t="shared" si="63"/>
        <v>0</v>
      </c>
      <c r="L444" s="31">
        <f t="shared" si="63"/>
        <v>0</v>
      </c>
      <c r="M444" s="31">
        <f t="shared" si="63"/>
        <v>0</v>
      </c>
      <c r="N444" s="31">
        <f t="shared" si="63"/>
        <v>0</v>
      </c>
      <c r="O444" s="31">
        <f t="shared" si="63"/>
        <v>0</v>
      </c>
      <c r="P444" s="31">
        <f t="shared" si="63"/>
        <v>0</v>
      </c>
      <c r="Q444" s="31">
        <f t="shared" si="63"/>
        <v>0</v>
      </c>
      <c r="R444" s="31">
        <f t="shared" si="63"/>
        <v>0</v>
      </c>
      <c r="S444" s="31">
        <f t="shared" si="63"/>
        <v>0</v>
      </c>
      <c r="T444" s="31">
        <f t="shared" si="63"/>
        <v>0</v>
      </c>
      <c r="U444" s="31">
        <f t="shared" si="63"/>
        <v>0</v>
      </c>
      <c r="V444" s="31">
        <f t="shared" si="63"/>
        <v>0</v>
      </c>
      <c r="W444" s="31">
        <f t="shared" si="63"/>
        <v>0</v>
      </c>
      <c r="X444" s="31">
        <f t="shared" si="63"/>
        <v>0</v>
      </c>
      <c r="Y444" s="59">
        <v>0</v>
      </c>
    </row>
    <row r="445" spans="1:25" ht="16.5" outlineLevel="6" thickBot="1">
      <c r="A445" s="5" t="s">
        <v>120</v>
      </c>
      <c r="B445" s="21">
        <v>953</v>
      </c>
      <c r="C445" s="6" t="s">
        <v>19</v>
      </c>
      <c r="D445" s="6" t="s">
        <v>344</v>
      </c>
      <c r="E445" s="6" t="s">
        <v>119</v>
      </c>
      <c r="F445" s="6"/>
      <c r="G445" s="161">
        <f>G446</f>
        <v>340</v>
      </c>
      <c r="H445" s="34">
        <f aca="true" t="shared" si="64" ref="H445:X445">H448</f>
        <v>0</v>
      </c>
      <c r="I445" s="34">
        <f t="shared" si="64"/>
        <v>0</v>
      </c>
      <c r="J445" s="34">
        <f t="shared" si="64"/>
        <v>0</v>
      </c>
      <c r="K445" s="34">
        <f t="shared" si="64"/>
        <v>0</v>
      </c>
      <c r="L445" s="34">
        <f t="shared" si="64"/>
        <v>0</v>
      </c>
      <c r="M445" s="34">
        <f t="shared" si="64"/>
        <v>0</v>
      </c>
      <c r="N445" s="34">
        <f t="shared" si="64"/>
        <v>0</v>
      </c>
      <c r="O445" s="34">
        <f t="shared" si="64"/>
        <v>0</v>
      </c>
      <c r="P445" s="34">
        <f t="shared" si="64"/>
        <v>0</v>
      </c>
      <c r="Q445" s="34">
        <f t="shared" si="64"/>
        <v>0</v>
      </c>
      <c r="R445" s="34">
        <f t="shared" si="64"/>
        <v>0</v>
      </c>
      <c r="S445" s="34">
        <f t="shared" si="64"/>
        <v>0</v>
      </c>
      <c r="T445" s="34">
        <f t="shared" si="64"/>
        <v>0</v>
      </c>
      <c r="U445" s="34">
        <f t="shared" si="64"/>
        <v>0</v>
      </c>
      <c r="V445" s="34">
        <f t="shared" si="64"/>
        <v>0</v>
      </c>
      <c r="W445" s="34">
        <f t="shared" si="64"/>
        <v>0</v>
      </c>
      <c r="X445" s="34">
        <f t="shared" si="64"/>
        <v>0</v>
      </c>
      <c r="Y445" s="59">
        <v>0</v>
      </c>
    </row>
    <row r="446" spans="1:25" ht="16.5" outlineLevel="6" thickBot="1">
      <c r="A446" s="96" t="s">
        <v>87</v>
      </c>
      <c r="B446" s="92">
        <v>953</v>
      </c>
      <c r="C446" s="93" t="s">
        <v>19</v>
      </c>
      <c r="D446" s="93" t="s">
        <v>344</v>
      </c>
      <c r="E446" s="93" t="s">
        <v>88</v>
      </c>
      <c r="F446" s="93"/>
      <c r="G446" s="162">
        <v>340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55"/>
      <c r="Y446" s="59"/>
    </row>
    <row r="447" spans="1:25" ht="16.5" outlineLevel="6" thickBot="1">
      <c r="A447" s="125" t="s">
        <v>250</v>
      </c>
      <c r="B447" s="90">
        <v>953</v>
      </c>
      <c r="C447" s="91" t="s">
        <v>19</v>
      </c>
      <c r="D447" s="91" t="s">
        <v>339</v>
      </c>
      <c r="E447" s="91" t="s">
        <v>5</v>
      </c>
      <c r="F447" s="91"/>
      <c r="G447" s="152">
        <f>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55"/>
      <c r="Y447" s="59"/>
    </row>
    <row r="448" spans="1:25" ht="16.5" outlineLevel="6" thickBot="1">
      <c r="A448" s="5" t="s">
        <v>120</v>
      </c>
      <c r="B448" s="21">
        <v>953</v>
      </c>
      <c r="C448" s="6" t="s">
        <v>19</v>
      </c>
      <c r="D448" s="6" t="s">
        <v>339</v>
      </c>
      <c r="E448" s="6" t="s">
        <v>119</v>
      </c>
      <c r="F448" s="6"/>
      <c r="G448" s="153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>
        <v>0</v>
      </c>
      <c r="Y448" s="59">
        <v>0</v>
      </c>
    </row>
    <row r="449" spans="1:25" ht="16.5" outlineLevel="6" thickBot="1">
      <c r="A449" s="96" t="s">
        <v>87</v>
      </c>
      <c r="B449" s="92">
        <v>953</v>
      </c>
      <c r="C449" s="93" t="s">
        <v>19</v>
      </c>
      <c r="D449" s="93" t="s">
        <v>339</v>
      </c>
      <c r="E449" s="93" t="s">
        <v>88</v>
      </c>
      <c r="F449" s="93"/>
      <c r="G449" s="154">
        <v>0</v>
      </c>
      <c r="H449" s="31" t="e">
        <f>#REF!+#REF!+#REF!+H474+H485+#REF!</f>
        <v>#REF!</v>
      </c>
      <c r="I449" s="31" t="e">
        <f>#REF!+#REF!+#REF!+I474+I485+#REF!</f>
        <v>#REF!</v>
      </c>
      <c r="J449" s="31" t="e">
        <f>#REF!+#REF!+#REF!+J474+J485+#REF!</f>
        <v>#REF!</v>
      </c>
      <c r="K449" s="31" t="e">
        <f>#REF!+#REF!+#REF!+K474+K485+#REF!</f>
        <v>#REF!</v>
      </c>
      <c r="L449" s="31" t="e">
        <f>#REF!+#REF!+#REF!+L474+L485+#REF!</f>
        <v>#REF!</v>
      </c>
      <c r="M449" s="31" t="e">
        <f>#REF!+#REF!+#REF!+M474+M485+#REF!</f>
        <v>#REF!</v>
      </c>
      <c r="N449" s="31" t="e">
        <f>#REF!+#REF!+#REF!+N474+N485+#REF!</f>
        <v>#REF!</v>
      </c>
      <c r="O449" s="31" t="e">
        <f>#REF!+#REF!+#REF!+O474+O485+#REF!</f>
        <v>#REF!</v>
      </c>
      <c r="P449" s="31" t="e">
        <f>#REF!+#REF!+#REF!+P474+P485+#REF!</f>
        <v>#REF!</v>
      </c>
      <c r="Q449" s="31" t="e">
        <f>#REF!+#REF!+#REF!+Q474+Q485+#REF!</f>
        <v>#REF!</v>
      </c>
      <c r="R449" s="31" t="e">
        <f>#REF!+#REF!+#REF!+R474+R485+#REF!</f>
        <v>#REF!</v>
      </c>
      <c r="S449" s="31" t="e">
        <f>#REF!+#REF!+#REF!+S474+S485+#REF!</f>
        <v>#REF!</v>
      </c>
      <c r="T449" s="31" t="e">
        <f>#REF!+#REF!+#REF!+T474+T485+#REF!</f>
        <v>#REF!</v>
      </c>
      <c r="U449" s="31" t="e">
        <f>#REF!+#REF!+#REF!+U474+U485+#REF!</f>
        <v>#REF!</v>
      </c>
      <c r="V449" s="31" t="e">
        <f>#REF!+#REF!+#REF!+V474+V485+#REF!</f>
        <v>#REF!</v>
      </c>
      <c r="W449" s="31" t="e">
        <f>#REF!+#REF!+#REF!+W474+W485+#REF!</f>
        <v>#REF!</v>
      </c>
      <c r="X449" s="69" t="e">
        <f>#REF!+#REF!+#REF!+X474+X485+#REF!</f>
        <v>#REF!</v>
      </c>
      <c r="Y449" s="59" t="e">
        <f>X449/G443*100</f>
        <v>#REF!</v>
      </c>
    </row>
    <row r="450" spans="1:25" ht="32.25" outlineLevel="6" thickBot="1">
      <c r="A450" s="137" t="s">
        <v>187</v>
      </c>
      <c r="B450" s="106">
        <v>953</v>
      </c>
      <c r="C450" s="91" t="s">
        <v>19</v>
      </c>
      <c r="D450" s="91" t="s">
        <v>340</v>
      </c>
      <c r="E450" s="91" t="s">
        <v>5</v>
      </c>
      <c r="F450" s="91"/>
      <c r="G450" s="160">
        <f>G451</f>
        <v>5575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69"/>
      <c r="Y450" s="59"/>
    </row>
    <row r="451" spans="1:25" ht="16.5" outlineLevel="6" thickBot="1">
      <c r="A451" s="5" t="s">
        <v>120</v>
      </c>
      <c r="B451" s="21">
        <v>953</v>
      </c>
      <c r="C451" s="6" t="s">
        <v>19</v>
      </c>
      <c r="D451" s="6" t="s">
        <v>340</v>
      </c>
      <c r="E451" s="6" t="s">
        <v>119</v>
      </c>
      <c r="F451" s="6"/>
      <c r="G451" s="161">
        <f>G452</f>
        <v>5575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69"/>
      <c r="Y451" s="59"/>
    </row>
    <row r="452" spans="1:25" ht="48" outlineLevel="6" thickBot="1">
      <c r="A452" s="99" t="s">
        <v>206</v>
      </c>
      <c r="B452" s="92">
        <v>953</v>
      </c>
      <c r="C452" s="93" t="s">
        <v>19</v>
      </c>
      <c r="D452" s="93" t="s">
        <v>340</v>
      </c>
      <c r="E452" s="93" t="s">
        <v>89</v>
      </c>
      <c r="F452" s="93"/>
      <c r="G452" s="162">
        <v>5575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69"/>
      <c r="Y452" s="59"/>
    </row>
    <row r="453" spans="1:25" ht="63.75" outlineLevel="6" thickBot="1">
      <c r="A453" s="138" t="s">
        <v>188</v>
      </c>
      <c r="B453" s="140">
        <v>953</v>
      </c>
      <c r="C453" s="107" t="s">
        <v>19</v>
      </c>
      <c r="D453" s="107" t="s">
        <v>341</v>
      </c>
      <c r="E453" s="107" t="s">
        <v>5</v>
      </c>
      <c r="F453" s="107"/>
      <c r="G453" s="168">
        <f>G454</f>
        <v>234151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69"/>
      <c r="Y453" s="59"/>
    </row>
    <row r="454" spans="1:25" ht="23.25" customHeight="1" outlineLevel="6" thickBot="1">
      <c r="A454" s="5" t="s">
        <v>120</v>
      </c>
      <c r="B454" s="21">
        <v>953</v>
      </c>
      <c r="C454" s="6" t="s">
        <v>19</v>
      </c>
      <c r="D454" s="6" t="s">
        <v>341</v>
      </c>
      <c r="E454" s="6" t="s">
        <v>119</v>
      </c>
      <c r="F454" s="6"/>
      <c r="G454" s="161">
        <f>G455</f>
        <v>234151</v>
      </c>
      <c r="H454" s="83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5"/>
      <c r="Y454" s="59"/>
    </row>
    <row r="455" spans="1:25" ht="18.75" customHeight="1" outlineLevel="6" thickBot="1">
      <c r="A455" s="99" t="s">
        <v>206</v>
      </c>
      <c r="B455" s="92">
        <v>953</v>
      </c>
      <c r="C455" s="93" t="s">
        <v>19</v>
      </c>
      <c r="D455" s="93" t="s">
        <v>341</v>
      </c>
      <c r="E455" s="93" t="s">
        <v>89</v>
      </c>
      <c r="F455" s="93"/>
      <c r="G455" s="162">
        <v>234151</v>
      </c>
      <c r="H455" s="83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5"/>
      <c r="Y455" s="59"/>
    </row>
    <row r="456" spans="1:25" ht="19.5" customHeight="1" outlineLevel="6" thickBot="1">
      <c r="A456" s="114" t="s">
        <v>392</v>
      </c>
      <c r="B456" s="90">
        <v>953</v>
      </c>
      <c r="C456" s="91" t="s">
        <v>19</v>
      </c>
      <c r="D456" s="91" t="s">
        <v>393</v>
      </c>
      <c r="E456" s="91" t="s">
        <v>5</v>
      </c>
      <c r="F456" s="91"/>
      <c r="G456" s="160">
        <f>G457</f>
        <v>0</v>
      </c>
      <c r="H456" s="83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5"/>
      <c r="Y456" s="59"/>
    </row>
    <row r="457" spans="1:25" ht="20.25" customHeight="1" outlineLevel="6" thickBot="1">
      <c r="A457" s="5" t="s">
        <v>120</v>
      </c>
      <c r="B457" s="21">
        <v>953</v>
      </c>
      <c r="C457" s="6" t="s">
        <v>19</v>
      </c>
      <c r="D457" s="6" t="s">
        <v>393</v>
      </c>
      <c r="E457" s="6" t="s">
        <v>119</v>
      </c>
      <c r="F457" s="6"/>
      <c r="G457" s="161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>
        <v>2744.868</v>
      </c>
      <c r="Y457" s="59" t="e">
        <f>X457/#REF!*100</f>
        <v>#REF!</v>
      </c>
    </row>
    <row r="458" spans="1:25" ht="16.5" outlineLevel="6" thickBot="1">
      <c r="A458" s="96" t="s">
        <v>87</v>
      </c>
      <c r="B458" s="92">
        <v>953</v>
      </c>
      <c r="C458" s="93" t="s">
        <v>19</v>
      </c>
      <c r="D458" s="93" t="s">
        <v>393</v>
      </c>
      <c r="E458" s="93" t="s">
        <v>88</v>
      </c>
      <c r="F458" s="93"/>
      <c r="G458" s="162"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32.25" outlineLevel="6" thickBot="1">
      <c r="A459" s="114" t="s">
        <v>394</v>
      </c>
      <c r="B459" s="90">
        <v>953</v>
      </c>
      <c r="C459" s="91" t="s">
        <v>19</v>
      </c>
      <c r="D459" s="91" t="s">
        <v>395</v>
      </c>
      <c r="E459" s="91" t="s">
        <v>5</v>
      </c>
      <c r="F459" s="91"/>
      <c r="G459" s="160">
        <f>G460</f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120</v>
      </c>
      <c r="B460" s="21">
        <v>953</v>
      </c>
      <c r="C460" s="6" t="s">
        <v>19</v>
      </c>
      <c r="D460" s="6" t="s">
        <v>395</v>
      </c>
      <c r="E460" s="6" t="s">
        <v>119</v>
      </c>
      <c r="F460" s="6"/>
      <c r="G460" s="161">
        <f>G461</f>
        <v>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16.5" outlineLevel="6" thickBot="1">
      <c r="A461" s="96" t="s">
        <v>87</v>
      </c>
      <c r="B461" s="92">
        <v>953</v>
      </c>
      <c r="C461" s="93" t="s">
        <v>19</v>
      </c>
      <c r="D461" s="93" t="s">
        <v>395</v>
      </c>
      <c r="E461" s="93" t="s">
        <v>88</v>
      </c>
      <c r="F461" s="93"/>
      <c r="G461" s="162">
        <v>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48" outlineLevel="6" thickBot="1">
      <c r="A462" s="114" t="s">
        <v>425</v>
      </c>
      <c r="B462" s="90">
        <v>953</v>
      </c>
      <c r="C462" s="91" t="s">
        <v>19</v>
      </c>
      <c r="D462" s="91" t="s">
        <v>424</v>
      </c>
      <c r="E462" s="91" t="s">
        <v>5</v>
      </c>
      <c r="F462" s="91"/>
      <c r="G462" s="160">
        <f>G463</f>
        <v>464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5" t="s">
        <v>120</v>
      </c>
      <c r="B463" s="21">
        <v>953</v>
      </c>
      <c r="C463" s="6" t="s">
        <v>19</v>
      </c>
      <c r="D463" s="6" t="s">
        <v>424</v>
      </c>
      <c r="E463" s="6" t="s">
        <v>119</v>
      </c>
      <c r="F463" s="6"/>
      <c r="G463" s="161">
        <f>G464</f>
        <v>464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16.5" outlineLevel="6" thickBot="1">
      <c r="A464" s="96" t="s">
        <v>87</v>
      </c>
      <c r="B464" s="92">
        <v>953</v>
      </c>
      <c r="C464" s="93" t="s">
        <v>19</v>
      </c>
      <c r="D464" s="93" t="s">
        <v>424</v>
      </c>
      <c r="E464" s="93" t="s">
        <v>88</v>
      </c>
      <c r="F464" s="93"/>
      <c r="G464" s="162">
        <v>464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32.25" outlineLevel="6" thickBot="1">
      <c r="A465" s="80" t="s">
        <v>369</v>
      </c>
      <c r="B465" s="20">
        <v>953</v>
      </c>
      <c r="C465" s="9" t="s">
        <v>19</v>
      </c>
      <c r="D465" s="9" t="s">
        <v>370</v>
      </c>
      <c r="E465" s="9" t="s">
        <v>5</v>
      </c>
      <c r="F465" s="9"/>
      <c r="G465" s="151">
        <f>G466</f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9.5" outlineLevel="6" thickBot="1">
      <c r="A466" s="5" t="s">
        <v>120</v>
      </c>
      <c r="B466" s="21">
        <v>953</v>
      </c>
      <c r="C466" s="6" t="s">
        <v>19</v>
      </c>
      <c r="D466" s="6" t="s">
        <v>372</v>
      </c>
      <c r="E466" s="6" t="s">
        <v>373</v>
      </c>
      <c r="F466" s="78"/>
      <c r="G466" s="153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19.5" outlineLevel="6" thickBot="1">
      <c r="A467" s="96" t="s">
        <v>87</v>
      </c>
      <c r="B467" s="92">
        <v>953</v>
      </c>
      <c r="C467" s="93" t="s">
        <v>19</v>
      </c>
      <c r="D467" s="93" t="s">
        <v>372</v>
      </c>
      <c r="E467" s="93" t="s">
        <v>88</v>
      </c>
      <c r="F467" s="97"/>
      <c r="G467" s="154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6.5" outlineLevel="6" thickBot="1">
      <c r="A468" s="124" t="s">
        <v>387</v>
      </c>
      <c r="B468" s="39">
        <v>953</v>
      </c>
      <c r="C468" s="39" t="s">
        <v>388</v>
      </c>
      <c r="D468" s="39" t="s">
        <v>261</v>
      </c>
      <c r="E468" s="39" t="s">
        <v>5</v>
      </c>
      <c r="F468" s="39"/>
      <c r="G468" s="156">
        <f>G469+G473</f>
        <v>21000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112" t="s">
        <v>135</v>
      </c>
      <c r="B469" s="19">
        <v>953</v>
      </c>
      <c r="C469" s="19" t="s">
        <v>388</v>
      </c>
      <c r="D469" s="9" t="s">
        <v>262</v>
      </c>
      <c r="E469" s="9" t="s">
        <v>5</v>
      </c>
      <c r="F469" s="9"/>
      <c r="G469" s="143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112" t="s">
        <v>136</v>
      </c>
      <c r="B470" s="19">
        <v>953</v>
      </c>
      <c r="C470" s="19" t="s">
        <v>388</v>
      </c>
      <c r="D470" s="9" t="s">
        <v>263</v>
      </c>
      <c r="E470" s="9" t="s">
        <v>5</v>
      </c>
      <c r="F470" s="9"/>
      <c r="G470" s="143">
        <f>G471</f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94" t="s">
        <v>390</v>
      </c>
      <c r="B471" s="90">
        <v>953</v>
      </c>
      <c r="C471" s="90" t="s">
        <v>388</v>
      </c>
      <c r="D471" s="91" t="s">
        <v>391</v>
      </c>
      <c r="E471" s="91" t="s">
        <v>5</v>
      </c>
      <c r="F471" s="91"/>
      <c r="G471" s="145">
        <f>G472</f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6.5" outlineLevel="6" thickBot="1">
      <c r="A472" s="5" t="s">
        <v>87</v>
      </c>
      <c r="B472" s="21">
        <v>953</v>
      </c>
      <c r="C472" s="21" t="s">
        <v>388</v>
      </c>
      <c r="D472" s="6" t="s">
        <v>391</v>
      </c>
      <c r="E472" s="6" t="s">
        <v>88</v>
      </c>
      <c r="F472" s="6"/>
      <c r="G472" s="148"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80" t="s">
        <v>239</v>
      </c>
      <c r="B473" s="80">
        <v>953</v>
      </c>
      <c r="C473" s="80" t="s">
        <v>388</v>
      </c>
      <c r="D473" s="9" t="s">
        <v>330</v>
      </c>
      <c r="E473" s="9" t="s">
        <v>5</v>
      </c>
      <c r="F473" s="9"/>
      <c r="G473" s="158">
        <f>G474</f>
        <v>21000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13" t="s">
        <v>189</v>
      </c>
      <c r="B474" s="20">
        <v>953</v>
      </c>
      <c r="C474" s="9" t="s">
        <v>388</v>
      </c>
      <c r="D474" s="9" t="s">
        <v>342</v>
      </c>
      <c r="E474" s="9" t="s">
        <v>5</v>
      </c>
      <c r="F474" s="9"/>
      <c r="G474" s="158">
        <f>G475</f>
        <v>21000</v>
      </c>
      <c r="H474" s="32" t="e">
        <f>#REF!</f>
        <v>#REF!</v>
      </c>
      <c r="I474" s="32" t="e">
        <f>#REF!</f>
        <v>#REF!</v>
      </c>
      <c r="J474" s="32" t="e">
        <f>#REF!</f>
        <v>#REF!</v>
      </c>
      <c r="K474" s="32" t="e">
        <f>#REF!</f>
        <v>#REF!</v>
      </c>
      <c r="L474" s="32" t="e">
        <f>#REF!</f>
        <v>#REF!</v>
      </c>
      <c r="M474" s="32" t="e">
        <f>#REF!</f>
        <v>#REF!</v>
      </c>
      <c r="N474" s="32" t="e">
        <f>#REF!</f>
        <v>#REF!</v>
      </c>
      <c r="O474" s="32" t="e">
        <f>#REF!</f>
        <v>#REF!</v>
      </c>
      <c r="P474" s="32" t="e">
        <f>#REF!</f>
        <v>#REF!</v>
      </c>
      <c r="Q474" s="32" t="e">
        <f>#REF!</f>
        <v>#REF!</v>
      </c>
      <c r="R474" s="32" t="e">
        <f>#REF!</f>
        <v>#REF!</v>
      </c>
      <c r="S474" s="32" t="e">
        <f>#REF!</f>
        <v>#REF!</v>
      </c>
      <c r="T474" s="32" t="e">
        <f>#REF!</f>
        <v>#REF!</v>
      </c>
      <c r="U474" s="32" t="e">
        <f>#REF!</f>
        <v>#REF!</v>
      </c>
      <c r="V474" s="32" t="e">
        <f>#REF!</f>
        <v>#REF!</v>
      </c>
      <c r="W474" s="32" t="e">
        <f>#REF!</f>
        <v>#REF!</v>
      </c>
      <c r="X474" s="67" t="e">
        <f>#REF!</f>
        <v>#REF!</v>
      </c>
      <c r="Y474" s="59" t="e">
        <f>X474/G455*100</f>
        <v>#REF!</v>
      </c>
    </row>
    <row r="475" spans="1:25" ht="32.25" outlineLevel="6" thickBot="1">
      <c r="A475" s="94" t="s">
        <v>190</v>
      </c>
      <c r="B475" s="90">
        <v>953</v>
      </c>
      <c r="C475" s="91" t="s">
        <v>388</v>
      </c>
      <c r="D475" s="91" t="s">
        <v>343</v>
      </c>
      <c r="E475" s="91" t="s">
        <v>5</v>
      </c>
      <c r="F475" s="91"/>
      <c r="G475" s="160">
        <f>G476</f>
        <v>21000</v>
      </c>
      <c r="H475" s="83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150"/>
      <c r="Y475" s="59"/>
    </row>
    <row r="476" spans="1:25" ht="16.5" outlineLevel="6" thickBot="1">
      <c r="A476" s="5" t="s">
        <v>120</v>
      </c>
      <c r="B476" s="21">
        <v>953</v>
      </c>
      <c r="C476" s="6" t="s">
        <v>388</v>
      </c>
      <c r="D476" s="6" t="s">
        <v>343</v>
      </c>
      <c r="E476" s="6" t="s">
        <v>119</v>
      </c>
      <c r="F476" s="6"/>
      <c r="G476" s="161">
        <f>G477+G478</f>
        <v>21000</v>
      </c>
      <c r="H476" s="83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150"/>
      <c r="Y476" s="59"/>
    </row>
    <row r="477" spans="1:25" ht="48" outlineLevel="6" thickBot="1">
      <c r="A477" s="99" t="s">
        <v>206</v>
      </c>
      <c r="B477" s="92">
        <v>953</v>
      </c>
      <c r="C477" s="93" t="s">
        <v>388</v>
      </c>
      <c r="D477" s="93" t="s">
        <v>343</v>
      </c>
      <c r="E477" s="93" t="s">
        <v>89</v>
      </c>
      <c r="F477" s="93"/>
      <c r="G477" s="162">
        <v>21000</v>
      </c>
      <c r="H477" s="83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150"/>
      <c r="Y477" s="59"/>
    </row>
    <row r="478" spans="1:25" ht="16.5" outlineLevel="6" thickBot="1">
      <c r="A478" s="96" t="s">
        <v>87</v>
      </c>
      <c r="B478" s="92">
        <v>953</v>
      </c>
      <c r="C478" s="93" t="s">
        <v>388</v>
      </c>
      <c r="D478" s="93" t="s">
        <v>355</v>
      </c>
      <c r="E478" s="93" t="s">
        <v>88</v>
      </c>
      <c r="F478" s="93"/>
      <c r="G478" s="154">
        <v>0</v>
      </c>
      <c r="H478" s="83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150"/>
      <c r="Y478" s="59"/>
    </row>
    <row r="479" spans="1:25" ht="16.5" outlineLevel="6" thickBot="1">
      <c r="A479" s="124" t="s">
        <v>191</v>
      </c>
      <c r="B479" s="18">
        <v>953</v>
      </c>
      <c r="C479" s="39" t="s">
        <v>20</v>
      </c>
      <c r="D479" s="39" t="s">
        <v>261</v>
      </c>
      <c r="E479" s="39" t="s">
        <v>5</v>
      </c>
      <c r="F479" s="39"/>
      <c r="G479" s="155">
        <f>G480</f>
        <v>4152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16.5" outlineLevel="6" thickBot="1">
      <c r="A480" s="8" t="s">
        <v>241</v>
      </c>
      <c r="B480" s="19">
        <v>953</v>
      </c>
      <c r="C480" s="9" t="s">
        <v>20</v>
      </c>
      <c r="D480" s="9" t="s">
        <v>330</v>
      </c>
      <c r="E480" s="9" t="s">
        <v>5</v>
      </c>
      <c r="F480" s="9"/>
      <c r="G480" s="151">
        <f>G481+G493</f>
        <v>4152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16.5" outlineLevel="6" thickBot="1">
      <c r="A481" s="102" t="s">
        <v>134</v>
      </c>
      <c r="B481" s="132">
        <v>953</v>
      </c>
      <c r="C481" s="91" t="s">
        <v>20</v>
      </c>
      <c r="D481" s="91" t="s">
        <v>337</v>
      </c>
      <c r="E481" s="91" t="s">
        <v>5</v>
      </c>
      <c r="F481" s="91"/>
      <c r="G481" s="152">
        <f>G482+G485+G488</f>
        <v>3916.668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35.25" customHeight="1" outlineLevel="6" thickBot="1">
      <c r="A482" s="102" t="s">
        <v>192</v>
      </c>
      <c r="B482" s="132">
        <v>953</v>
      </c>
      <c r="C482" s="91" t="s">
        <v>20</v>
      </c>
      <c r="D482" s="91" t="s">
        <v>345</v>
      </c>
      <c r="E482" s="91" t="s">
        <v>5</v>
      </c>
      <c r="F482" s="91"/>
      <c r="G482" s="152">
        <f>G483</f>
        <v>0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18" customHeight="1" outlineLevel="6" thickBot="1">
      <c r="A483" s="5" t="s">
        <v>100</v>
      </c>
      <c r="B483" s="21">
        <v>953</v>
      </c>
      <c r="C483" s="6" t="s">
        <v>20</v>
      </c>
      <c r="D483" s="6" t="s">
        <v>345</v>
      </c>
      <c r="E483" s="6" t="s">
        <v>95</v>
      </c>
      <c r="F483" s="6"/>
      <c r="G483" s="153">
        <f>G484</f>
        <v>0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32.25" outlineLevel="6" thickBot="1">
      <c r="A484" s="88" t="s">
        <v>101</v>
      </c>
      <c r="B484" s="92">
        <v>953</v>
      </c>
      <c r="C484" s="93" t="s">
        <v>20</v>
      </c>
      <c r="D484" s="93" t="s">
        <v>345</v>
      </c>
      <c r="E484" s="93" t="s">
        <v>96</v>
      </c>
      <c r="F484" s="93"/>
      <c r="G484" s="154">
        <v>0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1.5" customHeight="1" outlineLevel="6" thickBot="1">
      <c r="A485" s="102" t="s">
        <v>193</v>
      </c>
      <c r="B485" s="132">
        <v>953</v>
      </c>
      <c r="C485" s="91" t="s">
        <v>20</v>
      </c>
      <c r="D485" s="91" t="s">
        <v>346</v>
      </c>
      <c r="E485" s="91" t="s">
        <v>5</v>
      </c>
      <c r="F485" s="91"/>
      <c r="G485" s="152">
        <f>G486</f>
        <v>900</v>
      </c>
      <c r="H485" s="32">
        <f aca="true" t="shared" si="65" ref="H485:X485">H486</f>
        <v>0</v>
      </c>
      <c r="I485" s="32">
        <f t="shared" si="65"/>
        <v>0</v>
      </c>
      <c r="J485" s="32">
        <f t="shared" si="65"/>
        <v>0</v>
      </c>
      <c r="K485" s="32">
        <f t="shared" si="65"/>
        <v>0</v>
      </c>
      <c r="L485" s="32">
        <f t="shared" si="65"/>
        <v>0</v>
      </c>
      <c r="M485" s="32">
        <f t="shared" si="65"/>
        <v>0</v>
      </c>
      <c r="N485" s="32">
        <f t="shared" si="65"/>
        <v>0</v>
      </c>
      <c r="O485" s="32">
        <f t="shared" si="65"/>
        <v>0</v>
      </c>
      <c r="P485" s="32">
        <f t="shared" si="65"/>
        <v>0</v>
      </c>
      <c r="Q485" s="32">
        <f t="shared" si="65"/>
        <v>0</v>
      </c>
      <c r="R485" s="32">
        <f t="shared" si="65"/>
        <v>0</v>
      </c>
      <c r="S485" s="32">
        <f t="shared" si="65"/>
        <v>0</v>
      </c>
      <c r="T485" s="32">
        <f t="shared" si="65"/>
        <v>0</v>
      </c>
      <c r="U485" s="32">
        <f t="shared" si="65"/>
        <v>0</v>
      </c>
      <c r="V485" s="32">
        <f t="shared" si="65"/>
        <v>0</v>
      </c>
      <c r="W485" s="32">
        <f t="shared" si="65"/>
        <v>0</v>
      </c>
      <c r="X485" s="67">
        <f t="shared" si="65"/>
        <v>82757.514</v>
      </c>
      <c r="Y485" s="59">
        <f>X485/G479*100</f>
        <v>1993.196387283237</v>
      </c>
    </row>
    <row r="486" spans="1:25" ht="21.75" customHeight="1" outlineLevel="6" thickBot="1">
      <c r="A486" s="5" t="s">
        <v>120</v>
      </c>
      <c r="B486" s="21">
        <v>953</v>
      </c>
      <c r="C486" s="6" t="s">
        <v>20</v>
      </c>
      <c r="D486" s="6" t="s">
        <v>346</v>
      </c>
      <c r="E486" s="6" t="s">
        <v>119</v>
      </c>
      <c r="F486" s="6"/>
      <c r="G486" s="153">
        <f>G487</f>
        <v>900</v>
      </c>
      <c r="H486" s="26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44"/>
      <c r="X486" s="65">
        <v>82757.514</v>
      </c>
      <c r="Y486" s="59">
        <f>X486/G480*100</f>
        <v>1993.196387283237</v>
      </c>
    </row>
    <row r="487" spans="1:25" ht="16.5" outlineLevel="6" thickBot="1">
      <c r="A487" s="96" t="s">
        <v>87</v>
      </c>
      <c r="B487" s="134">
        <v>953</v>
      </c>
      <c r="C487" s="93" t="s">
        <v>20</v>
      </c>
      <c r="D487" s="93" t="s">
        <v>346</v>
      </c>
      <c r="E487" s="93" t="s">
        <v>88</v>
      </c>
      <c r="F487" s="93"/>
      <c r="G487" s="154">
        <v>900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114" t="s">
        <v>194</v>
      </c>
      <c r="B488" s="90">
        <v>953</v>
      </c>
      <c r="C488" s="107" t="s">
        <v>20</v>
      </c>
      <c r="D488" s="107" t="s">
        <v>347</v>
      </c>
      <c r="E488" s="107" t="s">
        <v>5</v>
      </c>
      <c r="F488" s="107"/>
      <c r="G488" s="167">
        <f>G489+G492</f>
        <v>3016.668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5" t="s">
        <v>100</v>
      </c>
      <c r="B489" s="21">
        <v>953</v>
      </c>
      <c r="C489" s="6" t="s">
        <v>20</v>
      </c>
      <c r="D489" s="6" t="s">
        <v>347</v>
      </c>
      <c r="E489" s="6" t="s">
        <v>95</v>
      </c>
      <c r="F489" s="6"/>
      <c r="G489" s="153">
        <f>G490</f>
        <v>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32.25" outlineLevel="6" thickBot="1">
      <c r="A490" s="88" t="s">
        <v>101</v>
      </c>
      <c r="B490" s="92">
        <v>953</v>
      </c>
      <c r="C490" s="93" t="s">
        <v>20</v>
      </c>
      <c r="D490" s="93" t="s">
        <v>347</v>
      </c>
      <c r="E490" s="93" t="s">
        <v>96</v>
      </c>
      <c r="F490" s="93"/>
      <c r="G490" s="154">
        <v>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16.5" outlineLevel="6" thickBot="1">
      <c r="A491" s="5" t="s">
        <v>120</v>
      </c>
      <c r="B491" s="21">
        <v>953</v>
      </c>
      <c r="C491" s="6" t="s">
        <v>20</v>
      </c>
      <c r="D491" s="6" t="s">
        <v>347</v>
      </c>
      <c r="E491" s="6" t="s">
        <v>119</v>
      </c>
      <c r="F491" s="6"/>
      <c r="G491" s="161">
        <f>G492</f>
        <v>3016.668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48" outlineLevel="6" thickBot="1">
      <c r="A492" s="99" t="s">
        <v>206</v>
      </c>
      <c r="B492" s="92">
        <v>953</v>
      </c>
      <c r="C492" s="93" t="s">
        <v>20</v>
      </c>
      <c r="D492" s="93" t="s">
        <v>347</v>
      </c>
      <c r="E492" s="93" t="s">
        <v>89</v>
      </c>
      <c r="F492" s="93"/>
      <c r="G492" s="162">
        <v>3016.668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149" t="s">
        <v>195</v>
      </c>
      <c r="B493" s="90">
        <v>953</v>
      </c>
      <c r="C493" s="91" t="s">
        <v>20</v>
      </c>
      <c r="D493" s="91" t="s">
        <v>348</v>
      </c>
      <c r="E493" s="91" t="s">
        <v>5</v>
      </c>
      <c r="F493" s="91"/>
      <c r="G493" s="160">
        <f>G494</f>
        <v>235.332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18.75" customHeight="1" outlineLevel="6" thickBot="1">
      <c r="A494" s="5" t="s">
        <v>124</v>
      </c>
      <c r="B494" s="21">
        <v>953</v>
      </c>
      <c r="C494" s="6" t="s">
        <v>20</v>
      </c>
      <c r="D494" s="6" t="s">
        <v>349</v>
      </c>
      <c r="E494" s="6" t="s">
        <v>122</v>
      </c>
      <c r="F494" s="6"/>
      <c r="G494" s="161">
        <f>G495</f>
        <v>235.332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32.25" outlineLevel="6" thickBot="1">
      <c r="A495" s="88" t="s">
        <v>125</v>
      </c>
      <c r="B495" s="92">
        <v>953</v>
      </c>
      <c r="C495" s="93" t="s">
        <v>20</v>
      </c>
      <c r="D495" s="93" t="s">
        <v>349</v>
      </c>
      <c r="E495" s="93" t="s">
        <v>123</v>
      </c>
      <c r="F495" s="93"/>
      <c r="G495" s="162">
        <v>235.332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124" t="s">
        <v>34</v>
      </c>
      <c r="B496" s="18">
        <v>953</v>
      </c>
      <c r="C496" s="39" t="s">
        <v>13</v>
      </c>
      <c r="D496" s="39" t="s">
        <v>261</v>
      </c>
      <c r="E496" s="39" t="s">
        <v>5</v>
      </c>
      <c r="F496" s="39"/>
      <c r="G496" s="155">
        <f>G501+G497</f>
        <v>13432.693220000001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32.25" outlineLevel="6" thickBot="1">
      <c r="A497" s="112" t="s">
        <v>135</v>
      </c>
      <c r="B497" s="19">
        <v>953</v>
      </c>
      <c r="C497" s="9" t="s">
        <v>13</v>
      </c>
      <c r="D497" s="9" t="s">
        <v>262</v>
      </c>
      <c r="E497" s="9" t="s">
        <v>5</v>
      </c>
      <c r="F497" s="39"/>
      <c r="G497" s="151">
        <f>G498</f>
        <v>92.14702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32.25" outlineLevel="6" thickBot="1">
      <c r="A498" s="112" t="s">
        <v>136</v>
      </c>
      <c r="B498" s="19">
        <v>953</v>
      </c>
      <c r="C498" s="11" t="s">
        <v>13</v>
      </c>
      <c r="D498" s="11" t="s">
        <v>263</v>
      </c>
      <c r="E498" s="11" t="s">
        <v>5</v>
      </c>
      <c r="F498" s="39"/>
      <c r="G498" s="151">
        <f>G499</f>
        <v>92.14702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16.5" outlineLevel="6" thickBot="1">
      <c r="A499" s="94" t="s">
        <v>140</v>
      </c>
      <c r="B499" s="90">
        <v>953</v>
      </c>
      <c r="C499" s="91" t="s">
        <v>13</v>
      </c>
      <c r="D499" s="91" t="s">
        <v>267</v>
      </c>
      <c r="E499" s="91" t="s">
        <v>5</v>
      </c>
      <c r="F499" s="91"/>
      <c r="G499" s="145">
        <f>G500</f>
        <v>92.14702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16.5" outlineLevel="6" thickBot="1">
      <c r="A500" s="5" t="s">
        <v>363</v>
      </c>
      <c r="B500" s="21">
        <v>953</v>
      </c>
      <c r="C500" s="6" t="s">
        <v>13</v>
      </c>
      <c r="D500" s="6" t="s">
        <v>267</v>
      </c>
      <c r="E500" s="6" t="s">
        <v>364</v>
      </c>
      <c r="F500" s="6"/>
      <c r="G500" s="148">
        <v>92.14702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16.5" outlineLevel="6" thickBot="1">
      <c r="A501" s="80" t="s">
        <v>239</v>
      </c>
      <c r="B501" s="19">
        <v>953</v>
      </c>
      <c r="C501" s="11" t="s">
        <v>13</v>
      </c>
      <c r="D501" s="11" t="s">
        <v>330</v>
      </c>
      <c r="E501" s="11" t="s">
        <v>5</v>
      </c>
      <c r="F501" s="11"/>
      <c r="G501" s="159">
        <f>G502</f>
        <v>13340.5462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32.25" outlineLevel="6" thickBot="1">
      <c r="A502" s="80" t="s">
        <v>195</v>
      </c>
      <c r="B502" s="19">
        <v>953</v>
      </c>
      <c r="C502" s="11" t="s">
        <v>13</v>
      </c>
      <c r="D502" s="11" t="s">
        <v>350</v>
      </c>
      <c r="E502" s="11" t="s">
        <v>5</v>
      </c>
      <c r="F502" s="11"/>
      <c r="G502" s="159">
        <f>G503</f>
        <v>13340.5462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32.25" outlineLevel="6" thickBot="1">
      <c r="A503" s="94" t="s">
        <v>141</v>
      </c>
      <c r="B503" s="90">
        <v>953</v>
      </c>
      <c r="C503" s="91" t="s">
        <v>13</v>
      </c>
      <c r="D503" s="91" t="s">
        <v>351</v>
      </c>
      <c r="E503" s="91" t="s">
        <v>5</v>
      </c>
      <c r="F503" s="91"/>
      <c r="G503" s="160">
        <f>G504+G508+G510</f>
        <v>13340.5462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16.5" outlineLevel="6" thickBot="1">
      <c r="A504" s="5" t="s">
        <v>112</v>
      </c>
      <c r="B504" s="21">
        <v>953</v>
      </c>
      <c r="C504" s="6" t="s">
        <v>13</v>
      </c>
      <c r="D504" s="6" t="s">
        <v>351</v>
      </c>
      <c r="E504" s="6" t="s">
        <v>111</v>
      </c>
      <c r="F504" s="6"/>
      <c r="G504" s="161">
        <f>G505+G506+G507</f>
        <v>11726.79322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16.5" outlineLevel="6" thickBot="1">
      <c r="A505" s="88" t="s">
        <v>257</v>
      </c>
      <c r="B505" s="92">
        <v>953</v>
      </c>
      <c r="C505" s="93" t="s">
        <v>13</v>
      </c>
      <c r="D505" s="93" t="s">
        <v>351</v>
      </c>
      <c r="E505" s="93" t="s">
        <v>113</v>
      </c>
      <c r="F505" s="93"/>
      <c r="G505" s="162">
        <v>9000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88" t="s">
        <v>259</v>
      </c>
      <c r="B506" s="92">
        <v>953</v>
      </c>
      <c r="C506" s="93" t="s">
        <v>13</v>
      </c>
      <c r="D506" s="93" t="s">
        <v>351</v>
      </c>
      <c r="E506" s="93" t="s">
        <v>114</v>
      </c>
      <c r="F506" s="93"/>
      <c r="G506" s="154">
        <v>0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48" outlineLevel="6" thickBot="1">
      <c r="A507" s="88" t="s">
        <v>255</v>
      </c>
      <c r="B507" s="92">
        <v>953</v>
      </c>
      <c r="C507" s="93" t="s">
        <v>13</v>
      </c>
      <c r="D507" s="93" t="s">
        <v>351</v>
      </c>
      <c r="E507" s="93" t="s">
        <v>256</v>
      </c>
      <c r="F507" s="93"/>
      <c r="G507" s="162">
        <v>2726.79322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32.25" outlineLevel="6" thickBot="1">
      <c r="A508" s="5" t="s">
        <v>100</v>
      </c>
      <c r="B508" s="21">
        <v>953</v>
      </c>
      <c r="C508" s="6" t="s">
        <v>13</v>
      </c>
      <c r="D508" s="6" t="s">
        <v>351</v>
      </c>
      <c r="E508" s="6" t="s">
        <v>95</v>
      </c>
      <c r="F508" s="6"/>
      <c r="G508" s="153">
        <f>G509</f>
        <v>1557.1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19.5" customHeight="1" outlineLevel="6" thickBot="1">
      <c r="A509" s="88" t="s">
        <v>101</v>
      </c>
      <c r="B509" s="92">
        <v>953</v>
      </c>
      <c r="C509" s="93" t="s">
        <v>13</v>
      </c>
      <c r="D509" s="93" t="s">
        <v>351</v>
      </c>
      <c r="E509" s="93" t="s">
        <v>96</v>
      </c>
      <c r="F509" s="93"/>
      <c r="G509" s="162">
        <v>1557.1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16.5" outlineLevel="6" thickBot="1">
      <c r="A510" s="5" t="s">
        <v>102</v>
      </c>
      <c r="B510" s="21">
        <v>953</v>
      </c>
      <c r="C510" s="6" t="s">
        <v>13</v>
      </c>
      <c r="D510" s="6" t="s">
        <v>351</v>
      </c>
      <c r="E510" s="6" t="s">
        <v>97</v>
      </c>
      <c r="F510" s="6"/>
      <c r="G510" s="153">
        <f>G511+G512+G513</f>
        <v>56.65298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32.25" outlineLevel="6" thickBot="1">
      <c r="A511" s="88" t="s">
        <v>103</v>
      </c>
      <c r="B511" s="92">
        <v>953</v>
      </c>
      <c r="C511" s="93" t="s">
        <v>13</v>
      </c>
      <c r="D511" s="93" t="s">
        <v>351</v>
      </c>
      <c r="E511" s="93" t="s">
        <v>98</v>
      </c>
      <c r="F511" s="93"/>
      <c r="G511" s="154">
        <v>2</v>
      </c>
      <c r="H511" s="31">
        <f aca="true" t="shared" si="66" ref="H511:X511">H514+H525</f>
        <v>0</v>
      </c>
      <c r="I511" s="31">
        <f t="shared" si="66"/>
        <v>0</v>
      </c>
      <c r="J511" s="31">
        <f t="shared" si="66"/>
        <v>0</v>
      </c>
      <c r="K511" s="31">
        <f t="shared" si="66"/>
        <v>0</v>
      </c>
      <c r="L511" s="31">
        <f t="shared" si="66"/>
        <v>0</v>
      </c>
      <c r="M511" s="31">
        <f t="shared" si="66"/>
        <v>0</v>
      </c>
      <c r="N511" s="31">
        <f t="shared" si="66"/>
        <v>0</v>
      </c>
      <c r="O511" s="31">
        <f t="shared" si="66"/>
        <v>0</v>
      </c>
      <c r="P511" s="31">
        <f t="shared" si="66"/>
        <v>0</v>
      </c>
      <c r="Q511" s="31">
        <f t="shared" si="66"/>
        <v>0</v>
      </c>
      <c r="R511" s="31">
        <f t="shared" si="66"/>
        <v>0</v>
      </c>
      <c r="S511" s="31">
        <f t="shared" si="66"/>
        <v>0</v>
      </c>
      <c r="T511" s="31">
        <f t="shared" si="66"/>
        <v>0</v>
      </c>
      <c r="U511" s="31">
        <f t="shared" si="66"/>
        <v>0</v>
      </c>
      <c r="V511" s="31">
        <f t="shared" si="66"/>
        <v>0</v>
      </c>
      <c r="W511" s="31">
        <f t="shared" si="66"/>
        <v>0</v>
      </c>
      <c r="X511" s="66">
        <f t="shared" si="66"/>
        <v>12003.04085</v>
      </c>
      <c r="Y511" s="59" t="e">
        <f>X511/G506*100</f>
        <v>#DIV/0!</v>
      </c>
    </row>
    <row r="512" spans="1:25" ht="16.5" outlineLevel="6" thickBot="1">
      <c r="A512" s="88" t="s">
        <v>104</v>
      </c>
      <c r="B512" s="92">
        <v>953</v>
      </c>
      <c r="C512" s="93" t="s">
        <v>13</v>
      </c>
      <c r="D512" s="93" t="s">
        <v>351</v>
      </c>
      <c r="E512" s="93" t="s">
        <v>99</v>
      </c>
      <c r="F512" s="93"/>
      <c r="G512" s="154">
        <v>5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66"/>
      <c r="Y512" s="59"/>
    </row>
    <row r="513" spans="1:25" ht="16.5" outlineLevel="6" thickBot="1">
      <c r="A513" s="88" t="s">
        <v>363</v>
      </c>
      <c r="B513" s="92">
        <v>953</v>
      </c>
      <c r="C513" s="93" t="s">
        <v>13</v>
      </c>
      <c r="D513" s="93" t="s">
        <v>351</v>
      </c>
      <c r="E513" s="93" t="s">
        <v>364</v>
      </c>
      <c r="F513" s="93"/>
      <c r="G513" s="154">
        <v>49.65298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66"/>
      <c r="Y513" s="59"/>
    </row>
    <row r="514" spans="1:25" ht="19.5" outlineLevel="6" thickBot="1">
      <c r="A514" s="108" t="s">
        <v>44</v>
      </c>
      <c r="B514" s="18">
        <v>953</v>
      </c>
      <c r="C514" s="14" t="s">
        <v>43</v>
      </c>
      <c r="D514" s="39" t="s">
        <v>261</v>
      </c>
      <c r="E514" s="14" t="s">
        <v>5</v>
      </c>
      <c r="F514" s="14"/>
      <c r="G514" s="166">
        <f>G516</f>
        <v>4206</v>
      </c>
      <c r="H514" s="32">
        <f aca="true" t="shared" si="67" ref="H514:X515">H515</f>
        <v>0</v>
      </c>
      <c r="I514" s="32">
        <f t="shared" si="67"/>
        <v>0</v>
      </c>
      <c r="J514" s="32">
        <f t="shared" si="67"/>
        <v>0</v>
      </c>
      <c r="K514" s="32">
        <f t="shared" si="67"/>
        <v>0</v>
      </c>
      <c r="L514" s="32">
        <f t="shared" si="67"/>
        <v>0</v>
      </c>
      <c r="M514" s="32">
        <f t="shared" si="67"/>
        <v>0</v>
      </c>
      <c r="N514" s="32">
        <f t="shared" si="67"/>
        <v>0</v>
      </c>
      <c r="O514" s="32">
        <f t="shared" si="67"/>
        <v>0</v>
      </c>
      <c r="P514" s="32">
        <f t="shared" si="67"/>
        <v>0</v>
      </c>
      <c r="Q514" s="32">
        <f t="shared" si="67"/>
        <v>0</v>
      </c>
      <c r="R514" s="32">
        <f t="shared" si="67"/>
        <v>0</v>
      </c>
      <c r="S514" s="32">
        <f t="shared" si="67"/>
        <v>0</v>
      </c>
      <c r="T514" s="32">
        <f t="shared" si="67"/>
        <v>0</v>
      </c>
      <c r="U514" s="32">
        <f t="shared" si="67"/>
        <v>0</v>
      </c>
      <c r="V514" s="32">
        <f t="shared" si="67"/>
        <v>0</v>
      </c>
      <c r="W514" s="32">
        <f t="shared" si="67"/>
        <v>0</v>
      </c>
      <c r="X514" s="67">
        <f t="shared" si="67"/>
        <v>12003.04085</v>
      </c>
      <c r="Y514" s="59">
        <f>X514/G508*100</f>
        <v>770.858702074369</v>
      </c>
    </row>
    <row r="515" spans="1:25" ht="16.5" outlineLevel="6" thickBot="1">
      <c r="A515" s="124" t="s">
        <v>40</v>
      </c>
      <c r="B515" s="18">
        <v>953</v>
      </c>
      <c r="C515" s="39" t="s">
        <v>21</v>
      </c>
      <c r="D515" s="39" t="s">
        <v>261</v>
      </c>
      <c r="E515" s="39" t="s">
        <v>5</v>
      </c>
      <c r="F515" s="39"/>
      <c r="G515" s="169">
        <f>G516</f>
        <v>4206</v>
      </c>
      <c r="H515" s="34">
        <f t="shared" si="67"/>
        <v>0</v>
      </c>
      <c r="I515" s="34">
        <f t="shared" si="67"/>
        <v>0</v>
      </c>
      <c r="J515" s="34">
        <f t="shared" si="67"/>
        <v>0</v>
      </c>
      <c r="K515" s="34">
        <f t="shared" si="67"/>
        <v>0</v>
      </c>
      <c r="L515" s="34">
        <f t="shared" si="67"/>
        <v>0</v>
      </c>
      <c r="M515" s="34">
        <f t="shared" si="67"/>
        <v>0</v>
      </c>
      <c r="N515" s="34">
        <f t="shared" si="67"/>
        <v>0</v>
      </c>
      <c r="O515" s="34">
        <f t="shared" si="67"/>
        <v>0</v>
      </c>
      <c r="P515" s="34">
        <f t="shared" si="67"/>
        <v>0</v>
      </c>
      <c r="Q515" s="34">
        <f t="shared" si="67"/>
        <v>0</v>
      </c>
      <c r="R515" s="34">
        <f t="shared" si="67"/>
        <v>0</v>
      </c>
      <c r="S515" s="34">
        <f t="shared" si="67"/>
        <v>0</v>
      </c>
      <c r="T515" s="34">
        <f t="shared" si="67"/>
        <v>0</v>
      </c>
      <c r="U515" s="34">
        <f t="shared" si="67"/>
        <v>0</v>
      </c>
      <c r="V515" s="34">
        <f t="shared" si="67"/>
        <v>0</v>
      </c>
      <c r="W515" s="34">
        <f t="shared" si="67"/>
        <v>0</v>
      </c>
      <c r="X515" s="68">
        <f t="shared" si="67"/>
        <v>12003.04085</v>
      </c>
      <c r="Y515" s="59" t="e">
        <f>X515/#REF!*100</f>
        <v>#REF!</v>
      </c>
    </row>
    <row r="516" spans="1:25" ht="32.25" outlineLevel="6" thickBot="1">
      <c r="A516" s="112" t="s">
        <v>135</v>
      </c>
      <c r="B516" s="19">
        <v>953</v>
      </c>
      <c r="C516" s="9" t="s">
        <v>21</v>
      </c>
      <c r="D516" s="9" t="s">
        <v>262</v>
      </c>
      <c r="E516" s="9" t="s">
        <v>5</v>
      </c>
      <c r="F516" s="9"/>
      <c r="G516" s="158">
        <f>G517</f>
        <v>4206</v>
      </c>
      <c r="H516" s="26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44"/>
      <c r="X516" s="65">
        <v>12003.04085</v>
      </c>
      <c r="Y516" s="59">
        <f>X516/G509*100</f>
        <v>770.858702074369</v>
      </c>
    </row>
    <row r="517" spans="1:25" ht="32.25" outlineLevel="6" thickBot="1">
      <c r="A517" s="112" t="s">
        <v>136</v>
      </c>
      <c r="B517" s="19">
        <v>953</v>
      </c>
      <c r="C517" s="11" t="s">
        <v>21</v>
      </c>
      <c r="D517" s="11" t="s">
        <v>263</v>
      </c>
      <c r="E517" s="11" t="s">
        <v>5</v>
      </c>
      <c r="F517" s="11"/>
      <c r="G517" s="159">
        <f>G518</f>
        <v>4206</v>
      </c>
      <c r="H517" s="55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75"/>
      <c r="Y517" s="59"/>
    </row>
    <row r="518" spans="1:25" ht="49.5" customHeight="1" outlineLevel="6" thickBot="1">
      <c r="A518" s="114" t="s">
        <v>196</v>
      </c>
      <c r="B518" s="90">
        <v>953</v>
      </c>
      <c r="C518" s="91" t="s">
        <v>21</v>
      </c>
      <c r="D518" s="91" t="s">
        <v>352</v>
      </c>
      <c r="E518" s="91" t="s">
        <v>5</v>
      </c>
      <c r="F518" s="91"/>
      <c r="G518" s="160">
        <f>G519</f>
        <v>4206</v>
      </c>
      <c r="H518" s="55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5"/>
      <c r="Y518" s="59"/>
    </row>
    <row r="519" spans="1:25" ht="19.5" customHeight="1" outlineLevel="6" thickBot="1">
      <c r="A519" s="5" t="s">
        <v>124</v>
      </c>
      <c r="B519" s="21">
        <v>953</v>
      </c>
      <c r="C519" s="6" t="s">
        <v>21</v>
      </c>
      <c r="D519" s="6" t="s">
        <v>352</v>
      </c>
      <c r="E519" s="6" t="s">
        <v>122</v>
      </c>
      <c r="F519" s="6"/>
      <c r="G519" s="161">
        <f>G520</f>
        <v>4206</v>
      </c>
      <c r="H519" s="55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5"/>
      <c r="Y519" s="59"/>
    </row>
    <row r="520" spans="1:25" ht="32.25" outlineLevel="6" thickBot="1">
      <c r="A520" s="88" t="s">
        <v>125</v>
      </c>
      <c r="B520" s="92">
        <v>953</v>
      </c>
      <c r="C520" s="93" t="s">
        <v>21</v>
      </c>
      <c r="D520" s="93" t="s">
        <v>352</v>
      </c>
      <c r="E520" s="93" t="s">
        <v>123</v>
      </c>
      <c r="F520" s="93"/>
      <c r="G520" s="162">
        <v>4206</v>
      </c>
      <c r="H520" s="55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5"/>
      <c r="Y520" s="59"/>
    </row>
    <row r="521" spans="1:25" ht="19.5" outlineLevel="6" thickBot="1">
      <c r="A521" s="48" t="s">
        <v>22</v>
      </c>
      <c r="B521" s="48"/>
      <c r="C521" s="48"/>
      <c r="D521" s="48"/>
      <c r="E521" s="48"/>
      <c r="F521" s="48"/>
      <c r="G521" s="174">
        <f>G405+G13</f>
        <v>637366.9941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16.5" outlineLevel="6" thickBot="1">
      <c r="A522" s="1"/>
      <c r="B522" s="22"/>
      <c r="C522" s="1"/>
      <c r="D522" s="1"/>
      <c r="E522" s="1"/>
      <c r="F522" s="1"/>
      <c r="G522" s="1"/>
      <c r="H522" s="55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75"/>
      <c r="Y522" s="59"/>
    </row>
    <row r="523" spans="1:25" ht="16.5" outlineLevel="6" thickBot="1">
      <c r="A523" s="3"/>
      <c r="B523" s="3"/>
      <c r="C523" s="3"/>
      <c r="D523" s="3"/>
      <c r="E523" s="3"/>
      <c r="F523" s="3"/>
      <c r="G523" s="3"/>
      <c r="H523" s="55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75"/>
      <c r="Y523" s="59"/>
    </row>
    <row r="524" spans="8:25" ht="16.5" outlineLevel="6" thickBot="1">
      <c r="H524" s="5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5"/>
      <c r="Y524" s="59"/>
    </row>
    <row r="525" spans="8:25" ht="16.5" outlineLevel="6" thickBot="1">
      <c r="H525" s="32">
        <f aca="true" t="shared" si="68" ref="H525:X525">H526</f>
        <v>0</v>
      </c>
      <c r="I525" s="32">
        <f t="shared" si="68"/>
        <v>0</v>
      </c>
      <c r="J525" s="32">
        <f t="shared" si="68"/>
        <v>0</v>
      </c>
      <c r="K525" s="32">
        <f t="shared" si="68"/>
        <v>0</v>
      </c>
      <c r="L525" s="32">
        <f t="shared" si="68"/>
        <v>0</v>
      </c>
      <c r="M525" s="32">
        <f t="shared" si="68"/>
        <v>0</v>
      </c>
      <c r="N525" s="32">
        <f t="shared" si="68"/>
        <v>0</v>
      </c>
      <c r="O525" s="32">
        <f t="shared" si="68"/>
        <v>0</v>
      </c>
      <c r="P525" s="32">
        <f t="shared" si="68"/>
        <v>0</v>
      </c>
      <c r="Q525" s="32">
        <f t="shared" si="68"/>
        <v>0</v>
      </c>
      <c r="R525" s="32">
        <f t="shared" si="68"/>
        <v>0</v>
      </c>
      <c r="S525" s="32">
        <f t="shared" si="68"/>
        <v>0</v>
      </c>
      <c r="T525" s="32">
        <f t="shared" si="68"/>
        <v>0</v>
      </c>
      <c r="U525" s="32">
        <f t="shared" si="68"/>
        <v>0</v>
      </c>
      <c r="V525" s="32">
        <f t="shared" si="68"/>
        <v>0</v>
      </c>
      <c r="W525" s="32">
        <f t="shared" si="68"/>
        <v>0</v>
      </c>
      <c r="X525" s="67">
        <f t="shared" si="68"/>
        <v>0</v>
      </c>
      <c r="Y525" s="59">
        <v>0</v>
      </c>
    </row>
    <row r="526" spans="8:25" ht="15.75" outlineLevel="6">
      <c r="H526" s="26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44"/>
      <c r="X526" s="65">
        <v>0</v>
      </c>
      <c r="Y526" s="59">
        <v>0</v>
      </c>
    </row>
    <row r="527" spans="8:25" ht="18.75">
      <c r="H527" s="38" t="e">
        <f>#REF!+#REF!+H411+H13</f>
        <v>#REF!</v>
      </c>
      <c r="I527" s="38" t="e">
        <f>#REF!+#REF!+I411+I13</f>
        <v>#REF!</v>
      </c>
      <c r="J527" s="38" t="e">
        <f>#REF!+#REF!+J411+J13</f>
        <v>#REF!</v>
      </c>
      <c r="K527" s="38" t="e">
        <f>#REF!+#REF!+K411+K13</f>
        <v>#REF!</v>
      </c>
      <c r="L527" s="38" t="e">
        <f>#REF!+#REF!+L411+L13</f>
        <v>#REF!</v>
      </c>
      <c r="M527" s="38" t="e">
        <f>#REF!+#REF!+M411+M13</f>
        <v>#REF!</v>
      </c>
      <c r="N527" s="38" t="e">
        <f>#REF!+#REF!+N411+N13</f>
        <v>#REF!</v>
      </c>
      <c r="O527" s="38" t="e">
        <f>#REF!+#REF!+O411+O13</f>
        <v>#REF!</v>
      </c>
      <c r="P527" s="38" t="e">
        <f>#REF!+#REF!+P411+P13</f>
        <v>#REF!</v>
      </c>
      <c r="Q527" s="38" t="e">
        <f>#REF!+#REF!+Q411+Q13</f>
        <v>#REF!</v>
      </c>
      <c r="R527" s="38" t="e">
        <f>#REF!+#REF!+R411+R13</f>
        <v>#REF!</v>
      </c>
      <c r="S527" s="38" t="e">
        <f>#REF!+#REF!+S411+S13</f>
        <v>#REF!</v>
      </c>
      <c r="T527" s="38" t="e">
        <f>#REF!+#REF!+T411+T13</f>
        <v>#REF!</v>
      </c>
      <c r="U527" s="38" t="e">
        <f>#REF!+#REF!+U411+U13</f>
        <v>#REF!</v>
      </c>
      <c r="V527" s="38" t="e">
        <f>#REF!+#REF!+V411+V13</f>
        <v>#REF!</v>
      </c>
      <c r="W527" s="38" t="e">
        <f>#REF!+#REF!+W411+W13</f>
        <v>#REF!</v>
      </c>
      <c r="X527" s="76" t="e">
        <f>#REF!+#REF!+X411+X13</f>
        <v>#REF!</v>
      </c>
      <c r="Y527" s="56" t="e">
        <f>X527/G521*100</f>
        <v>#REF!</v>
      </c>
    </row>
    <row r="528" spans="8:23" ht="15.7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8:23" ht="15.75"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</sheetData>
  <sheetProtection/>
  <autoFilter ref="A12:G521"/>
  <mergeCells count="8">
    <mergeCell ref="A10:V10"/>
    <mergeCell ref="A9:V9"/>
    <mergeCell ref="B5:W5"/>
    <mergeCell ref="B6:W6"/>
    <mergeCell ref="C7:V7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2018-06-03T21:42:03Z</dcterms:modified>
  <cp:category/>
  <cp:version/>
  <cp:contentType/>
  <cp:contentStatus/>
</cp:coreProperties>
</file>